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083 Mat. cobertura i set procediments menors (NO PUB)\INICI\"/>
    </mc:Choice>
  </mc:AlternateContent>
  <xr:revisionPtr revIDLastSave="0" documentId="13_ncr:1_{64376292-0231-45D1-BCED-91A7FF643AED}" xr6:coauthVersionLast="47" xr6:coauthVersionMax="47" xr10:uidLastSave="{00000000-0000-0000-0000-000000000000}"/>
  <bookViews>
    <workbookView xWindow="-110" yWindow="-110" windowWidth="19420" windowHeight="11620" activeTab="1" xr2:uid="{00000000-000D-0000-FFFF-FFFF00000000}"/>
  </bookViews>
  <sheets>
    <sheet name="Instruccions" sheetId="14" r:id="rId1"/>
    <sheet name="LOT 1 TALLES DIVERSES ESTÈRILS" sheetId="1" r:id="rId2"/>
    <sheet name="LOT 2 TALLA NO ESTÉRIL" sheetId="15" r:id="rId3"/>
    <sheet name="LOT 3 TOVALLOLA QUIRÚRGICA" sheetId="16" r:id="rId4"/>
    <sheet name="LOT 4 BATA QUIRÚRGICA  " sheetId="17" r:id="rId5"/>
    <sheet name="LOT 5 SETS PROCEDIMENTS VARIS " sheetId="23" r:id="rId6"/>
    <sheet name="LOT 6 SET BACTERIMIA  " sheetId="19" r:id="rId7"/>
    <sheet name="LOT 7 SET INTRAVITRIS" sheetId="20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1" i="19" l="1"/>
  <c r="L21" i="20"/>
  <c r="L22" i="23"/>
  <c r="L23" i="1"/>
  <c r="L21" i="16" l="1"/>
  <c r="L18" i="23" l="1"/>
  <c r="L17" i="17"/>
  <c r="L21" i="17" s="1"/>
  <c r="L15" i="1"/>
  <c r="L16" i="1"/>
  <c r="L17" i="1"/>
  <c r="L15" i="23"/>
  <c r="L14" i="23"/>
  <c r="L17" i="20"/>
  <c r="L14" i="20"/>
  <c r="L16" i="20" s="1"/>
  <c r="L17" i="19"/>
  <c r="L14" i="19"/>
  <c r="L16" i="19" s="1"/>
  <c r="L14" i="17"/>
  <c r="L16" i="17" s="1"/>
  <c r="L17" i="16"/>
  <c r="L14" i="16"/>
  <c r="L16" i="16" s="1"/>
  <c r="L17" i="15"/>
  <c r="L21" i="15" s="1"/>
  <c r="L14" i="15"/>
  <c r="L16" i="15" s="1"/>
  <c r="L27" i="1"/>
  <c r="L20" i="20" l="1"/>
  <c r="L22" i="20" s="1"/>
  <c r="L20" i="19"/>
  <c r="L22" i="19" s="1"/>
  <c r="L20" i="17"/>
  <c r="L23" i="17" s="1"/>
  <c r="L20" i="16"/>
  <c r="L22" i="16" s="1"/>
  <c r="L20" i="15"/>
  <c r="L22" i="15" s="1"/>
  <c r="L17" i="23"/>
  <c r="L23" i="20"/>
  <c r="L18" i="20"/>
  <c r="L18" i="19"/>
  <c r="L18" i="17"/>
  <c r="L18" i="16"/>
  <c r="L23" i="16"/>
  <c r="L18" i="15"/>
  <c r="L18" i="1"/>
  <c r="L19" i="1"/>
  <c r="L20" i="1"/>
  <c r="L23" i="19" l="1"/>
  <c r="L19" i="23"/>
  <c r="L21" i="23"/>
  <c r="L22" i="17"/>
  <c r="L23" i="15"/>
  <c r="L14" i="1"/>
  <c r="L23" i="23" l="1"/>
  <c r="L24" i="23"/>
  <c r="L22" i="1"/>
  <c r="L26" i="1" s="1"/>
  <c r="L24" i="1" l="1"/>
  <c r="L29" i="1"/>
  <c r="L28" i="1" l="1"/>
</calcChain>
</file>

<file path=xl/sharedStrings.xml><?xml version="1.0" encoding="utf-8"?>
<sst xmlns="http://schemas.openxmlformats.org/spreadsheetml/2006/main" count="218" uniqueCount="50">
  <si>
    <t>Nom licitador</t>
  </si>
  <si>
    <t>Codi material</t>
  </si>
  <si>
    <t>Descripció del material</t>
  </si>
  <si>
    <t>Qt. aprox anuals</t>
  </si>
  <si>
    <t>Preu màxim unitari</t>
  </si>
  <si>
    <t>Marca</t>
  </si>
  <si>
    <t>Fabricant</t>
  </si>
  <si>
    <t>Referència licitador</t>
  </si>
  <si>
    <t>Unitats / caixa</t>
  </si>
  <si>
    <t>Embalatge</t>
  </si>
  <si>
    <t>Preu unitari ofert s/IVA</t>
  </si>
  <si>
    <t>% IVA</t>
  </si>
  <si>
    <t>Pressupost S/IVA</t>
  </si>
  <si>
    <t xml:space="preserve">Oferta licitador anual s/iva </t>
  </si>
  <si>
    <t>Pressupost màxim anual</t>
  </si>
  <si>
    <t>Diferència</t>
  </si>
  <si>
    <t>Diferència (import s/iva)</t>
  </si>
  <si>
    <t>Indicar SI/NO</t>
  </si>
  <si>
    <t xml:space="preserve">NO: 0 </t>
  </si>
  <si>
    <t>Embalatge procedent de material reciclat o bosc sostenible</t>
  </si>
  <si>
    <t>Instruccions:  El licitador ha de complimentar  només les columnes de color gris en cas de disposar embalatge procedent de material reciclat o bosc sostenible per transportar i protegir un lot de productes.</t>
  </si>
  <si>
    <t>Medi ambient: 5 punts</t>
  </si>
  <si>
    <t>SI:  5</t>
  </si>
  <si>
    <t>1.- El licitador ha de complimentar les columnes de color gris clar de l'Annex Criteris Objectius</t>
  </si>
  <si>
    <t>Adjuntar declaració del fabricant de l'envàs o certificat amb el títol "Envàs amb material reciclat"</t>
  </si>
  <si>
    <t>LOT 1. TALLES DIVERSES ESTÈRILS</t>
  </si>
  <si>
    <t>TALLA IMPERMEABLE  ESTÈRIL 75X50 cm</t>
  </si>
  <si>
    <t>TALLA IMPERMEABLE ESTÈRIL 75X90CM</t>
  </si>
  <si>
    <t>TALLA IMPERMEABLE ESTÈRIL 150X100CM</t>
  </si>
  <si>
    <t>TALLA FENESTRADA IMPERMEABLE AMB ADHESIU ESTÈRIL 50X65CM</t>
  </si>
  <si>
    <t>TALLA FENESTRADA RODONA IMPERMEABLE AMB ADHESIU  ESTÈRIL 75X90CM</t>
  </si>
  <si>
    <t>TALLA FENESTRADA OVALADA IMPERMEABLE AMB ADHESIU  ESTÈRIL 75X90CM</t>
  </si>
  <si>
    <t>TALLA IMPERMEABLE AMB ADHESIU  ESTÈRIL 75X90 cm</t>
  </si>
  <si>
    <t>LOT 2. TALLA NO ESTÈRIL</t>
  </si>
  <si>
    <t>TALLA IMPERMEABLE NO ESTÈRIL 38x38cm</t>
  </si>
  <si>
    <t>LOT 3 TOVALLOLA QUIRÚRGICA</t>
  </si>
  <si>
    <t>TOVALLOLA QUIRÙRGICA EXTRA ABSORBENT COTÓ</t>
  </si>
  <si>
    <t>LOT 4. BATA QUIRÚRGICA REFORÇADA D'UN SOL ÚS</t>
  </si>
  <si>
    <t xml:space="preserve">LOT 5 SETS PROCEDIMENTS VARIS </t>
  </si>
  <si>
    <t>COBERTURA SET RADICULAR EPIDURAL</t>
  </si>
  <si>
    <t>COBERTURA SET SONDATGE VESICAL</t>
  </si>
  <si>
    <t xml:space="preserve">COBERTURTURA SET MULTICATH BACTERIMIA </t>
  </si>
  <si>
    <t>LOT 6. SET MULTICATH BACTERIMIA.</t>
  </si>
  <si>
    <t>LOT 7 . SET INTRAVITRIS</t>
  </si>
  <si>
    <t>Oferta licitador total s/iva (4 anys)</t>
  </si>
  <si>
    <t xml:space="preserve">Pressupost màxim de licitació s/iva (4 anys) </t>
  </si>
  <si>
    <t>Oferta licitador total a/iva (4 anys)</t>
  </si>
  <si>
    <t xml:space="preserve"> BATA QUIRÚRGICA ESTÈRIL REFORÇADA MÀNIGA LLARGA</t>
  </si>
  <si>
    <t>ANNEX CRITERIS OBJECTIUS CSI2025083</t>
  </si>
  <si>
    <t>COBERTURA SET INTRAVITRIS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</si>
</sst>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#,##0.000\ _€"/>
    <numFmt numFmtId="165" formatCode="#,##0.000\ [$€-C0A]"/>
    <numFmt numFmtId="166" formatCode="#,##0.00\ &quot;€&quot;"/>
    <numFmt numFmtId="167" formatCode="#,##0.0000\ &quot;€&quot;"/>
    <numFmt numFmtId="168" formatCode="#,##0.0000"/>
    <numFmt numFmtId="169" formatCode="#,##0.000000\ &quot;€&quot;"/>
    <numFmt numFmtId="170" formatCode="#,##0\ _€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4"/>
      <color theme="0"/>
      <name val="Arial"/>
      <family val="2"/>
    </font>
    <font>
      <b/>
      <sz val="11"/>
      <color indexed="8"/>
      <name val="Arial"/>
      <family val="2"/>
    </font>
    <font>
      <b/>
      <u/>
      <sz val="14"/>
      <color indexed="8"/>
      <name val="Arial"/>
      <family val="2"/>
    </font>
    <font>
      <b/>
      <u/>
      <sz val="10"/>
      <color indexed="8"/>
      <name val="Arial"/>
      <family val="2"/>
    </font>
    <font>
      <b/>
      <u/>
      <sz val="8"/>
      <color indexed="8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0"/>
      <name val="TradeGothic"/>
      <family val="2"/>
    </font>
    <font>
      <b/>
      <sz val="10"/>
      <name val="TradeGothic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rgb="FF7030A0"/>
      <name val="TradeGothic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22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</cellStyleXfs>
  <cellXfs count="144">
    <xf numFmtId="0" fontId="0" fillId="0" borderId="0" xfId="0"/>
    <xf numFmtId="0" fontId="2" fillId="0" borderId="0" xfId="0" applyFont="1" applyAlignment="1" applyProtection="1">
      <alignment vertical="center" wrapText="1"/>
      <protection locked="0"/>
    </xf>
    <xf numFmtId="164" fontId="2" fillId="0" borderId="0" xfId="0" applyNumberFormat="1" applyFont="1" applyAlignment="1" applyProtection="1">
      <alignment vertical="center" wrapText="1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167" fontId="3" fillId="0" borderId="2" xfId="0" applyNumberFormat="1" applyFont="1" applyBorder="1" applyAlignment="1" applyProtection="1">
      <alignment horizontal="center" vertical="center" wrapText="1"/>
      <protection locked="0"/>
    </xf>
    <xf numFmtId="166" fontId="2" fillId="0" borderId="0" xfId="0" applyNumberFormat="1" applyFont="1" applyAlignment="1" applyProtection="1">
      <alignment vertical="center" wrapText="1"/>
      <protection locked="0"/>
    </xf>
    <xf numFmtId="168" fontId="2" fillId="0" borderId="0" xfId="0" applyNumberFormat="1" applyFont="1" applyAlignment="1">
      <alignment vertical="center" wrapText="1"/>
    </xf>
    <xf numFmtId="166" fontId="2" fillId="0" borderId="0" xfId="0" applyNumberFormat="1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 wrapText="1"/>
      <protection locked="0"/>
    </xf>
    <xf numFmtId="164" fontId="11" fillId="0" borderId="0" xfId="0" applyNumberFormat="1" applyFont="1" applyAlignment="1" applyProtection="1">
      <alignment vertical="center" wrapText="1"/>
      <protection locked="0"/>
    </xf>
    <xf numFmtId="9" fontId="12" fillId="0" borderId="0" xfId="0" applyNumberFormat="1" applyFont="1" applyAlignment="1" applyProtection="1">
      <alignment vertical="center"/>
      <protection locked="0"/>
    </xf>
    <xf numFmtId="165" fontId="12" fillId="0" borderId="0" xfId="0" applyNumberFormat="1" applyFont="1" applyAlignment="1" applyProtection="1">
      <alignment vertical="center"/>
      <protection locked="0"/>
    </xf>
    <xf numFmtId="166" fontId="1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9" fontId="14" fillId="0" borderId="5" xfId="0" applyNumberFormat="1" applyFont="1" applyBorder="1" applyAlignment="1">
      <alignment horizontal="center" vertical="center" wrapText="1"/>
    </xf>
    <xf numFmtId="167" fontId="2" fillId="0" borderId="7" xfId="1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vertical="center" wrapText="1"/>
      <protection locked="0"/>
    </xf>
    <xf numFmtId="9" fontId="2" fillId="0" borderId="10" xfId="0" applyNumberFormat="1" applyFont="1" applyBorder="1" applyAlignment="1" applyProtection="1">
      <alignment horizontal="center" vertical="center" wrapText="1"/>
      <protection locked="0"/>
    </xf>
    <xf numFmtId="3" fontId="2" fillId="0" borderId="11" xfId="0" applyNumberFormat="1" applyFont="1" applyBorder="1" applyAlignment="1" applyProtection="1">
      <alignment vertical="center" wrapText="1"/>
      <protection locked="0"/>
    </xf>
    <xf numFmtId="169" fontId="14" fillId="0" borderId="11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 applyProtection="1">
      <alignment horizontal="center" vertical="center" wrapText="1"/>
      <protection locked="0"/>
    </xf>
    <xf numFmtId="167" fontId="2" fillId="0" borderId="13" xfId="1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vertical="center" wrapText="1"/>
      <protection locked="0"/>
    </xf>
    <xf numFmtId="165" fontId="2" fillId="0" borderId="1" xfId="0" applyNumberFormat="1" applyFont="1" applyBorder="1" applyAlignment="1" applyProtection="1">
      <alignment vertical="center" wrapText="1"/>
      <protection locked="0"/>
    </xf>
    <xf numFmtId="168" fontId="2" fillId="0" borderId="1" xfId="0" applyNumberFormat="1" applyFont="1" applyBorder="1" applyAlignment="1" applyProtection="1">
      <alignment vertical="center" wrapText="1"/>
      <protection locked="0"/>
    </xf>
    <xf numFmtId="166" fontId="2" fillId="0" borderId="1" xfId="0" applyNumberFormat="1" applyFont="1" applyBorder="1" applyAlignment="1" applyProtection="1">
      <alignment horizontal="center" vertical="center" wrapText="1"/>
      <protection locked="0"/>
    </xf>
    <xf numFmtId="164" fontId="12" fillId="0" borderId="14" xfId="0" applyNumberFormat="1" applyFont="1" applyBorder="1" applyAlignment="1" applyProtection="1">
      <alignment horizontal="left" vertical="center"/>
      <protection locked="0"/>
    </xf>
    <xf numFmtId="9" fontId="12" fillId="0" borderId="15" xfId="0" applyNumberFormat="1" applyFont="1" applyBorder="1" applyAlignment="1" applyProtection="1">
      <alignment horizontal="left" vertical="center"/>
      <protection locked="0"/>
    </xf>
    <xf numFmtId="165" fontId="12" fillId="0" borderId="15" xfId="0" applyNumberFormat="1" applyFont="1" applyBorder="1" applyAlignment="1" applyProtection="1">
      <alignment horizontal="left" vertical="center"/>
      <protection locked="0"/>
    </xf>
    <xf numFmtId="9" fontId="12" fillId="0" borderId="16" xfId="0" applyNumberFormat="1" applyFont="1" applyBorder="1" applyAlignment="1" applyProtection="1">
      <alignment horizontal="left" vertical="center"/>
      <protection locked="0"/>
    </xf>
    <xf numFmtId="167" fontId="12" fillId="0" borderId="4" xfId="0" applyNumberFormat="1" applyFont="1" applyBorder="1" applyAlignment="1">
      <alignment vertical="center"/>
    </xf>
    <xf numFmtId="164" fontId="12" fillId="0" borderId="19" xfId="0" applyNumberFormat="1" applyFont="1" applyBorder="1" applyAlignment="1" applyProtection="1">
      <alignment vertical="center"/>
      <protection locked="0"/>
    </xf>
    <xf numFmtId="9" fontId="12" fillId="0" borderId="20" xfId="0" applyNumberFormat="1" applyFont="1" applyBorder="1" applyAlignment="1" applyProtection="1">
      <alignment vertical="center"/>
      <protection locked="0"/>
    </xf>
    <xf numFmtId="165" fontId="12" fillId="0" borderId="20" xfId="0" applyNumberFormat="1" applyFont="1" applyBorder="1" applyAlignment="1" applyProtection="1">
      <alignment vertical="center"/>
      <protection locked="0"/>
    </xf>
    <xf numFmtId="9" fontId="12" fillId="0" borderId="12" xfId="0" applyNumberFormat="1" applyFont="1" applyBorder="1" applyAlignment="1" applyProtection="1">
      <alignment vertical="center"/>
      <protection locked="0"/>
    </xf>
    <xf numFmtId="167" fontId="12" fillId="0" borderId="13" xfId="0" applyNumberFormat="1" applyFont="1" applyBorder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vertical="center" wrapText="1"/>
      <protection locked="0"/>
    </xf>
    <xf numFmtId="168" fontId="2" fillId="0" borderId="0" xfId="0" applyNumberFormat="1" applyFont="1" applyAlignment="1" applyProtection="1">
      <alignment vertical="center" wrapText="1"/>
      <protection locked="0"/>
    </xf>
    <xf numFmtId="164" fontId="12" fillId="4" borderId="14" xfId="0" applyNumberFormat="1" applyFont="1" applyFill="1" applyBorder="1" applyAlignment="1" applyProtection="1">
      <alignment horizontal="left" vertical="center"/>
      <protection locked="0"/>
    </xf>
    <xf numFmtId="9" fontId="12" fillId="4" borderId="15" xfId="0" applyNumberFormat="1" applyFont="1" applyFill="1" applyBorder="1" applyAlignment="1" applyProtection="1">
      <alignment horizontal="left" vertical="center"/>
      <protection locked="0"/>
    </xf>
    <xf numFmtId="165" fontId="12" fillId="4" borderId="15" xfId="0" applyNumberFormat="1" applyFont="1" applyFill="1" applyBorder="1" applyAlignment="1" applyProtection="1">
      <alignment horizontal="left" vertical="center"/>
      <protection locked="0"/>
    </xf>
    <xf numFmtId="9" fontId="12" fillId="4" borderId="16" xfId="0" applyNumberFormat="1" applyFont="1" applyFill="1" applyBorder="1" applyAlignment="1" applyProtection="1">
      <alignment horizontal="left" vertical="center"/>
      <protection locked="0"/>
    </xf>
    <xf numFmtId="167" fontId="12" fillId="4" borderId="4" xfId="0" applyNumberFormat="1" applyFont="1" applyFill="1" applyBorder="1" applyAlignment="1">
      <alignment vertical="center"/>
    </xf>
    <xf numFmtId="0" fontId="2" fillId="0" borderId="0" xfId="0" applyFont="1" applyAlignment="1" applyProtection="1">
      <alignment horizontal="left" vertical="center" wrapText="1"/>
      <protection locked="0"/>
    </xf>
    <xf numFmtId="164" fontId="12" fillId="4" borderId="19" xfId="0" applyNumberFormat="1" applyFont="1" applyFill="1" applyBorder="1" applyAlignment="1" applyProtection="1">
      <alignment vertical="center"/>
      <protection locked="0"/>
    </xf>
    <xf numFmtId="9" fontId="12" fillId="4" borderId="20" xfId="0" applyNumberFormat="1" applyFont="1" applyFill="1" applyBorder="1" applyAlignment="1" applyProtection="1">
      <alignment vertical="center"/>
      <protection locked="0"/>
    </xf>
    <xf numFmtId="165" fontId="12" fillId="4" borderId="20" xfId="0" applyNumberFormat="1" applyFont="1" applyFill="1" applyBorder="1" applyAlignment="1" applyProtection="1">
      <alignment vertical="center"/>
      <protection locked="0"/>
    </xf>
    <xf numFmtId="9" fontId="12" fillId="4" borderId="12" xfId="0" applyNumberFormat="1" applyFont="1" applyFill="1" applyBorder="1" applyAlignment="1" applyProtection="1">
      <alignment vertical="center"/>
      <protection locked="0"/>
    </xf>
    <xf numFmtId="167" fontId="12" fillId="4" borderId="13" xfId="0" applyNumberFormat="1" applyFont="1" applyFill="1" applyBorder="1" applyAlignment="1" applyProtection="1">
      <alignment vertical="center"/>
      <protection locked="0"/>
    </xf>
    <xf numFmtId="0" fontId="16" fillId="3" borderId="3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center" wrapText="1"/>
    </xf>
    <xf numFmtId="0" fontId="13" fillId="5" borderId="10" xfId="0" applyFont="1" applyFill="1" applyBorder="1" applyAlignment="1">
      <alignment vertical="center" wrapText="1"/>
    </xf>
    <xf numFmtId="0" fontId="19" fillId="0" borderId="11" xfId="0" applyFont="1" applyBorder="1" applyAlignment="1">
      <alignment horizontal="left" vertical="center" wrapText="1"/>
    </xf>
    <xf numFmtId="0" fontId="13" fillId="5" borderId="33" xfId="0" applyFont="1" applyFill="1" applyBorder="1" applyAlignment="1">
      <alignment vertical="center" wrapText="1"/>
    </xf>
    <xf numFmtId="0" fontId="2" fillId="0" borderId="0" xfId="2"/>
    <xf numFmtId="0" fontId="20" fillId="0" borderId="0" xfId="2" applyFont="1" applyAlignment="1">
      <alignment wrapText="1"/>
    </xf>
    <xf numFmtId="3" fontId="1" fillId="0" borderId="11" xfId="4" applyNumberFormat="1" applyBorder="1" applyAlignment="1">
      <alignment horizontal="center" vertical="center"/>
    </xf>
    <xf numFmtId="164" fontId="15" fillId="6" borderId="17" xfId="0" applyNumberFormat="1" applyFont="1" applyFill="1" applyBorder="1" applyAlignment="1" applyProtection="1">
      <alignment horizontal="left" vertical="center"/>
      <protection locked="0"/>
    </xf>
    <xf numFmtId="166" fontId="15" fillId="6" borderId="18" xfId="0" applyNumberFormat="1" applyFont="1" applyFill="1" applyBorder="1" applyAlignment="1" applyProtection="1">
      <alignment horizontal="left" vertical="center" wrapText="1"/>
      <protection locked="0"/>
    </xf>
    <xf numFmtId="165" fontId="15" fillId="6" borderId="18" xfId="0" applyNumberFormat="1" applyFont="1" applyFill="1" applyBorder="1" applyAlignment="1" applyProtection="1">
      <alignment horizontal="left" vertical="center" wrapText="1"/>
      <protection locked="0"/>
    </xf>
    <xf numFmtId="166" fontId="15" fillId="6" borderId="6" xfId="0" applyNumberFormat="1" applyFont="1" applyFill="1" applyBorder="1" applyAlignment="1" applyProtection="1">
      <alignment horizontal="left" vertical="center" wrapText="1"/>
      <protection locked="0"/>
    </xf>
    <xf numFmtId="167" fontId="15" fillId="6" borderId="7" xfId="0" applyNumberFormat="1" applyFont="1" applyFill="1" applyBorder="1" applyAlignment="1" applyProtection="1">
      <alignment vertical="center" wrapText="1"/>
      <protection locked="0"/>
    </xf>
    <xf numFmtId="164" fontId="15" fillId="6" borderId="21" xfId="0" applyNumberFormat="1" applyFont="1" applyFill="1" applyBorder="1" applyAlignment="1" applyProtection="1">
      <alignment horizontal="left" vertical="center"/>
      <protection locked="0"/>
    </xf>
    <xf numFmtId="164" fontId="15" fillId="6" borderId="22" xfId="0" applyNumberFormat="1" applyFont="1" applyFill="1" applyBorder="1" applyAlignment="1" applyProtection="1">
      <alignment horizontal="left" vertical="center"/>
      <protection locked="0"/>
    </xf>
    <xf numFmtId="164" fontId="15" fillId="6" borderId="23" xfId="0" applyNumberFormat="1" applyFont="1" applyFill="1" applyBorder="1" applyAlignment="1" applyProtection="1">
      <alignment horizontal="left" vertical="center"/>
      <protection locked="0"/>
    </xf>
    <xf numFmtId="167" fontId="15" fillId="6" borderId="24" xfId="0" applyNumberFormat="1" applyFont="1" applyFill="1" applyBorder="1" applyAlignment="1" applyProtection="1">
      <alignment vertical="center" wrapText="1"/>
      <protection locked="0"/>
    </xf>
    <xf numFmtId="0" fontId="14" fillId="0" borderId="0" xfId="4" applyFont="1" applyAlignment="1">
      <alignment horizontal="center" vertical="center"/>
    </xf>
    <xf numFmtId="0" fontId="21" fillId="0" borderId="0" xfId="4" applyFont="1" applyAlignment="1">
      <alignment vertical="center" wrapText="1"/>
    </xf>
    <xf numFmtId="3" fontId="2" fillId="0" borderId="5" xfId="2" applyNumberFormat="1" applyBorder="1" applyAlignment="1" applyProtection="1">
      <alignment horizontal="left" vertical="center" wrapText="1"/>
      <protection locked="0"/>
    </xf>
    <xf numFmtId="170" fontId="14" fillId="0" borderId="5" xfId="0" applyNumberFormat="1" applyFont="1" applyBorder="1" applyAlignment="1">
      <alignment horizontal="center" vertical="center"/>
    </xf>
    <xf numFmtId="3" fontId="1" fillId="0" borderId="5" xfId="5" applyNumberFormat="1" applyBorder="1" applyAlignment="1">
      <alignment horizontal="center" vertical="center"/>
    </xf>
    <xf numFmtId="170" fontId="14" fillId="0" borderId="11" xfId="0" applyNumberFormat="1" applyFont="1" applyBorder="1" applyAlignment="1">
      <alignment horizontal="center" vertical="center"/>
    </xf>
    <xf numFmtId="0" fontId="2" fillId="0" borderId="38" xfId="2" applyBorder="1" applyAlignment="1">
      <alignment horizontal="center" vertical="center"/>
    </xf>
    <xf numFmtId="0" fontId="2" fillId="0" borderId="37" xfId="2" applyBorder="1" applyAlignment="1">
      <alignment horizontal="center" vertical="center"/>
    </xf>
    <xf numFmtId="3" fontId="2" fillId="0" borderId="11" xfId="2" applyNumberFormat="1" applyBorder="1" applyAlignment="1" applyProtection="1">
      <alignment horizontal="left" vertical="center" wrapText="1"/>
      <protection locked="0"/>
    </xf>
    <xf numFmtId="167" fontId="21" fillId="0" borderId="11" xfId="4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 applyProtection="1">
      <alignment vertical="center" wrapText="1"/>
      <protection locked="0"/>
    </xf>
    <xf numFmtId="0" fontId="2" fillId="0" borderId="39" xfId="2" applyBorder="1" applyAlignment="1">
      <alignment horizontal="center" vertical="center"/>
    </xf>
    <xf numFmtId="3" fontId="2" fillId="0" borderId="40" xfId="2" applyNumberFormat="1" applyBorder="1" applyAlignment="1" applyProtection="1">
      <alignment horizontal="left" vertical="center" wrapText="1"/>
      <protection locked="0"/>
    </xf>
    <xf numFmtId="3" fontId="1" fillId="0" borderId="40" xfId="4" applyNumberFormat="1" applyBorder="1" applyAlignment="1">
      <alignment horizontal="center" vertical="center"/>
    </xf>
    <xf numFmtId="167" fontId="21" fillId="0" borderId="40" xfId="4" applyNumberFormat="1" applyFont="1" applyBorder="1" applyAlignment="1">
      <alignment horizontal="center" vertical="center" wrapText="1"/>
    </xf>
    <xf numFmtId="3" fontId="2" fillId="0" borderId="41" xfId="0" applyNumberFormat="1" applyFont="1" applyBorder="1" applyAlignment="1" applyProtection="1">
      <alignment vertical="center" wrapText="1"/>
      <protection locked="0"/>
    </xf>
    <xf numFmtId="3" fontId="2" fillId="0" borderId="40" xfId="0" applyNumberFormat="1" applyFont="1" applyBorder="1" applyAlignment="1" applyProtection="1">
      <alignment vertical="center" wrapText="1"/>
      <protection locked="0"/>
    </xf>
    <xf numFmtId="169" fontId="14" fillId="0" borderId="40" xfId="0" applyNumberFormat="1" applyFont="1" applyBorder="1" applyAlignment="1">
      <alignment horizontal="center" vertical="center" wrapText="1"/>
    </xf>
    <xf numFmtId="9" fontId="2" fillId="0" borderId="40" xfId="0" applyNumberFormat="1" applyFont="1" applyBorder="1" applyAlignment="1" applyProtection="1">
      <alignment horizontal="center" vertical="center" wrapText="1"/>
      <protection locked="0"/>
    </xf>
    <xf numFmtId="167" fontId="2" fillId="0" borderId="42" xfId="1" applyNumberFormat="1" applyFont="1" applyBorder="1" applyAlignment="1" applyProtection="1">
      <alignment horizontal="right" vertical="center" wrapText="1"/>
    </xf>
    <xf numFmtId="0" fontId="3" fillId="6" borderId="43" xfId="0" applyFont="1" applyFill="1" applyBorder="1" applyAlignment="1">
      <alignment vertical="center" wrapText="1"/>
    </xf>
    <xf numFmtId="0" fontId="3" fillId="6" borderId="44" xfId="0" applyFont="1" applyFill="1" applyBorder="1" applyAlignment="1">
      <alignment vertical="center" wrapText="1"/>
    </xf>
    <xf numFmtId="0" fontId="3" fillId="6" borderId="44" xfId="0" applyFont="1" applyFill="1" applyBorder="1" applyAlignment="1">
      <alignment horizontal="center" vertical="center" wrapText="1"/>
    </xf>
    <xf numFmtId="164" fontId="3" fillId="6" borderId="44" xfId="0" applyNumberFormat="1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165" fontId="3" fillId="3" borderId="44" xfId="0" applyNumberFormat="1" applyFont="1" applyFill="1" applyBorder="1" applyAlignment="1">
      <alignment horizontal="center" vertical="center" wrapText="1"/>
    </xf>
    <xf numFmtId="166" fontId="3" fillId="3" borderId="45" xfId="0" applyNumberFormat="1" applyFont="1" applyFill="1" applyBorder="1" applyAlignment="1">
      <alignment horizontal="center" vertical="center" wrapText="1"/>
    </xf>
    <xf numFmtId="0" fontId="2" fillId="0" borderId="32" xfId="2" applyBorder="1" applyAlignment="1">
      <alignment horizontal="center" vertical="center"/>
    </xf>
    <xf numFmtId="3" fontId="2" fillId="0" borderId="33" xfId="2" applyNumberFormat="1" applyBorder="1" applyAlignment="1" applyProtection="1">
      <alignment horizontal="left" vertical="center" wrapText="1"/>
      <protection locked="0"/>
    </xf>
    <xf numFmtId="3" fontId="14" fillId="0" borderId="33" xfId="4" applyNumberFormat="1" applyFont="1" applyBorder="1" applyAlignment="1">
      <alignment horizontal="center" vertical="center"/>
    </xf>
    <xf numFmtId="167" fontId="21" fillId="0" borderId="46" xfId="4" applyNumberFormat="1" applyFont="1" applyBorder="1" applyAlignment="1">
      <alignment horizontal="center" vertical="center" wrapText="1"/>
    </xf>
    <xf numFmtId="3" fontId="2" fillId="0" borderId="33" xfId="0" applyNumberFormat="1" applyFont="1" applyBorder="1" applyAlignment="1" applyProtection="1">
      <alignment vertical="center" wrapText="1"/>
      <protection locked="0"/>
    </xf>
    <xf numFmtId="169" fontId="14" fillId="0" borderId="33" xfId="0" applyNumberFormat="1" applyFont="1" applyBorder="1" applyAlignment="1">
      <alignment horizontal="center" vertical="center" wrapText="1"/>
    </xf>
    <xf numFmtId="9" fontId="2" fillId="0" borderId="33" xfId="0" applyNumberFormat="1" applyFont="1" applyBorder="1" applyAlignment="1" applyProtection="1">
      <alignment horizontal="center" vertical="center" wrapText="1"/>
      <protection locked="0"/>
    </xf>
    <xf numFmtId="167" fontId="2" fillId="0" borderId="46" xfId="1" applyNumberFormat="1" applyFont="1" applyBorder="1" applyAlignment="1" applyProtection="1">
      <alignment horizontal="right" vertical="center" wrapText="1"/>
    </xf>
    <xf numFmtId="3" fontId="1" fillId="0" borderId="33" xfId="4" applyNumberFormat="1" applyBorder="1" applyAlignment="1">
      <alignment horizontal="center" vertical="center"/>
    </xf>
    <xf numFmtId="167" fontId="21" fillId="0" borderId="33" xfId="4" applyNumberFormat="1" applyFont="1" applyBorder="1" applyAlignment="1">
      <alignment horizontal="center" vertical="center" wrapText="1"/>
    </xf>
    <xf numFmtId="3" fontId="2" fillId="0" borderId="47" xfId="0" applyNumberFormat="1" applyFont="1" applyBorder="1" applyAlignment="1" applyProtection="1">
      <alignment vertical="center" wrapText="1"/>
      <protection locked="0"/>
    </xf>
    <xf numFmtId="3" fontId="2" fillId="0" borderId="23" xfId="0" applyNumberFormat="1" applyFont="1" applyBorder="1" applyAlignment="1" applyProtection="1">
      <alignment vertical="center" wrapText="1"/>
      <protection locked="0"/>
    </xf>
    <xf numFmtId="167" fontId="1" fillId="0" borderId="5" xfId="5" applyNumberFormat="1" applyBorder="1" applyAlignment="1">
      <alignment horizontal="center" vertical="center"/>
    </xf>
    <xf numFmtId="167" fontId="1" fillId="0" borderId="11" xfId="5" applyNumberFormat="1" applyBorder="1" applyAlignment="1">
      <alignment horizontal="center" vertical="center"/>
    </xf>
    <xf numFmtId="170" fontId="14" fillId="0" borderId="40" xfId="0" applyNumberFormat="1" applyFont="1" applyBorder="1" applyAlignment="1">
      <alignment horizontal="center" vertical="center"/>
    </xf>
    <xf numFmtId="167" fontId="1" fillId="0" borderId="40" xfId="5" applyNumberFormat="1" applyBorder="1" applyAlignment="1">
      <alignment horizontal="center" vertical="center"/>
    </xf>
    <xf numFmtId="3" fontId="21" fillId="0" borderId="33" xfId="4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3" fontId="2" fillId="0" borderId="33" xfId="0" applyNumberFormat="1" applyFont="1" applyBorder="1" applyAlignment="1" applyProtection="1">
      <alignment horizontal="left" vertical="center" wrapText="1"/>
      <protection locked="0"/>
    </xf>
    <xf numFmtId="0" fontId="20" fillId="0" borderId="35" xfId="2" applyFont="1" applyBorder="1" applyAlignment="1">
      <alignment horizontal="center" vertical="center" wrapText="1"/>
    </xf>
    <xf numFmtId="0" fontId="20" fillId="0" borderId="36" xfId="2" applyFont="1" applyBorder="1" applyAlignment="1">
      <alignment horizontal="center" vertical="center" wrapText="1"/>
    </xf>
    <xf numFmtId="164" fontId="15" fillId="6" borderId="17" xfId="0" applyNumberFormat="1" applyFont="1" applyFill="1" applyBorder="1" applyAlignment="1" applyProtection="1">
      <alignment horizontal="left" vertical="center"/>
      <protection locked="0"/>
    </xf>
    <xf numFmtId="164" fontId="15" fillId="6" borderId="18" xfId="0" applyNumberFormat="1" applyFont="1" applyFill="1" applyBorder="1" applyAlignment="1" applyProtection="1">
      <alignment horizontal="left" vertical="center"/>
      <protection locked="0"/>
    </xf>
    <xf numFmtId="164" fontId="15" fillId="6" borderId="6" xfId="0" applyNumberFormat="1" applyFont="1" applyFill="1" applyBorder="1" applyAlignment="1" applyProtection="1">
      <alignment horizontal="left" vertical="center"/>
      <protection locked="0"/>
    </xf>
    <xf numFmtId="0" fontId="5" fillId="0" borderId="2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16" fillId="6" borderId="14" xfId="2" applyFont="1" applyFill="1" applyBorder="1" applyAlignment="1">
      <alignment horizontal="left" vertical="center" wrapText="1"/>
    </xf>
    <xf numFmtId="0" fontId="16" fillId="6" borderId="16" xfId="2" applyFont="1" applyFill="1" applyBorder="1" applyAlignment="1">
      <alignment horizontal="left" vertical="center" wrapText="1"/>
    </xf>
    <xf numFmtId="0" fontId="16" fillId="3" borderId="29" xfId="0" applyFont="1" applyFill="1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32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0" fillId="0" borderId="0" xfId="0" applyFont="1" applyAlignment="1" applyProtection="1">
      <alignment horizontal="left" vertical="center" wrapText="1"/>
      <protection locked="0"/>
    </xf>
    <xf numFmtId="165" fontId="3" fillId="0" borderId="0" xfId="0" applyNumberFormat="1" applyFont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left" vertical="center" wrapText="1"/>
      <protection locked="0"/>
    </xf>
  </cellXfs>
  <cellStyles count="6">
    <cellStyle name="Euro" xfId="1" xr:uid="{00000000-0005-0000-0000-000000000000}"/>
    <cellStyle name="Normal" xfId="0" builtinId="0"/>
    <cellStyle name="Normal 2" xfId="4" xr:uid="{00000000-0005-0000-0000-000002000000}"/>
    <cellStyle name="Normal 2 2" xfId="3" xr:uid="{00000000-0005-0000-0000-000003000000}"/>
    <cellStyle name="Normal 2 3" xfId="5" xr:uid="{F89DDADD-7B2B-42C1-8D7B-F3342CCDBACD}"/>
    <cellStyle name="Normal 4" xfId="2" xr:uid="{00000000-0005-0000-0000-000004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114300</xdr:rowOff>
    </xdr:from>
    <xdr:to>
      <xdr:col>1</xdr:col>
      <xdr:colOff>904875</xdr:colOff>
      <xdr:row>5</xdr:row>
      <xdr:rowOff>10269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14300"/>
          <a:ext cx="1800225" cy="7055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114300</xdr:rowOff>
    </xdr:from>
    <xdr:to>
      <xdr:col>1</xdr:col>
      <xdr:colOff>904875</xdr:colOff>
      <xdr:row>5</xdr:row>
      <xdr:rowOff>10269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14300"/>
          <a:ext cx="1800225" cy="7055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114300</xdr:rowOff>
    </xdr:from>
    <xdr:to>
      <xdr:col>1</xdr:col>
      <xdr:colOff>904875</xdr:colOff>
      <xdr:row>5</xdr:row>
      <xdr:rowOff>10269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14300"/>
          <a:ext cx="1800225" cy="70559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114300</xdr:rowOff>
    </xdr:from>
    <xdr:to>
      <xdr:col>1</xdr:col>
      <xdr:colOff>904875</xdr:colOff>
      <xdr:row>5</xdr:row>
      <xdr:rowOff>10269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14300"/>
          <a:ext cx="1800225" cy="70559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114300</xdr:rowOff>
    </xdr:from>
    <xdr:to>
      <xdr:col>1</xdr:col>
      <xdr:colOff>904875</xdr:colOff>
      <xdr:row>5</xdr:row>
      <xdr:rowOff>10269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14300"/>
          <a:ext cx="1800225" cy="70559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114300</xdr:rowOff>
    </xdr:from>
    <xdr:to>
      <xdr:col>1</xdr:col>
      <xdr:colOff>904875</xdr:colOff>
      <xdr:row>5</xdr:row>
      <xdr:rowOff>10269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14300"/>
          <a:ext cx="1800225" cy="7055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114300</xdr:rowOff>
    </xdr:from>
    <xdr:to>
      <xdr:col>1</xdr:col>
      <xdr:colOff>904875</xdr:colOff>
      <xdr:row>5</xdr:row>
      <xdr:rowOff>10269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14300"/>
          <a:ext cx="1800225" cy="7055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B6"/>
  <sheetViews>
    <sheetView showGridLines="0" workbookViewId="0">
      <selection activeCell="B22" sqref="B22"/>
    </sheetView>
  </sheetViews>
  <sheetFormatPr baseColWidth="10" defaultColWidth="11.453125" defaultRowHeight="12.5"/>
  <cols>
    <col min="1" max="1" width="3.81640625" style="59" customWidth="1"/>
    <col min="2" max="2" width="96" style="59" customWidth="1"/>
    <col min="3" max="16384" width="11.453125" style="59"/>
  </cols>
  <sheetData>
    <row r="3" spans="2:2" ht="13" thickBot="1"/>
    <row r="4" spans="2:2" ht="69" customHeight="1">
      <c r="B4" s="117" t="s">
        <v>23</v>
      </c>
    </row>
    <row r="5" spans="2:2" ht="81.75" customHeight="1" thickBot="1">
      <c r="B5" s="118"/>
    </row>
    <row r="6" spans="2:2" ht="141" customHeight="1">
      <c r="B6" s="60"/>
    </row>
  </sheetData>
  <mergeCells count="1">
    <mergeCell ref="B4:B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M41"/>
  <sheetViews>
    <sheetView showGridLines="0" tabSelected="1" topLeftCell="G4" workbookViewId="0">
      <selection activeCell="J14" sqref="J14"/>
    </sheetView>
  </sheetViews>
  <sheetFormatPr baseColWidth="10" defaultColWidth="53.1796875" defaultRowHeight="12.5"/>
  <cols>
    <col min="1" max="1" width="13.7265625" style="1" customWidth="1"/>
    <col min="2" max="2" width="43.26953125" style="1" customWidth="1"/>
    <col min="3" max="3" width="11.1796875" style="1" customWidth="1"/>
    <col min="4" max="4" width="12.81640625" style="2" customWidth="1"/>
    <col min="5" max="5" width="18.7265625" style="1" customWidth="1"/>
    <col min="6" max="6" width="10.1796875" style="1" customWidth="1"/>
    <col min="7" max="7" width="11.54296875" style="1" customWidth="1"/>
    <col min="8" max="8" width="10.7265625" style="1" customWidth="1"/>
    <col min="9" max="9" width="14.26953125" style="1" customWidth="1"/>
    <col min="10" max="10" width="12.453125" style="41" customWidth="1"/>
    <col min="11" max="11" width="6.7265625" style="42" bestFit="1" customWidth="1"/>
    <col min="12" max="12" width="15.81640625" style="11" bestFit="1" customWidth="1"/>
    <col min="13" max="13" width="11" style="1" customWidth="1"/>
    <col min="14" max="16384" width="53.1796875" style="1"/>
  </cols>
  <sheetData>
    <row r="2" spans="1:12" ht="12.75" customHeight="1">
      <c r="I2" s="139" t="s">
        <v>48</v>
      </c>
      <c r="J2" s="139"/>
      <c r="K2" s="139"/>
      <c r="L2" s="139"/>
    </row>
    <row r="7" spans="1:12" ht="23.25" customHeight="1">
      <c r="A7" s="3" t="s">
        <v>25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9" spans="1:12" ht="18.75" customHeight="1" thickBot="1">
      <c r="A9" s="140" t="s">
        <v>0</v>
      </c>
      <c r="B9" s="140"/>
      <c r="C9" s="4"/>
      <c r="D9" s="5"/>
      <c r="E9" s="4"/>
      <c r="F9" s="141"/>
      <c r="G9" s="141"/>
      <c r="H9" s="4"/>
      <c r="I9" s="4"/>
      <c r="J9" s="142"/>
      <c r="K9" s="142"/>
      <c r="L9" s="6"/>
    </row>
    <row r="10" spans="1:12" ht="13">
      <c r="A10" s="7"/>
      <c r="B10" s="7"/>
      <c r="C10" s="7"/>
      <c r="F10" s="143"/>
      <c r="G10" s="143"/>
      <c r="J10" s="8"/>
      <c r="K10" s="1"/>
      <c r="L10" s="9"/>
    </row>
    <row r="11" spans="1:12" s="12" customFormat="1" ht="15.75" customHeight="1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0"/>
      <c r="L11" s="11"/>
    </row>
    <row r="12" spans="1:12" s="13" customFormat="1" ht="13.5" thickBot="1">
      <c r="D12" s="14"/>
      <c r="E12" s="15"/>
      <c r="F12" s="15"/>
      <c r="G12" s="15"/>
      <c r="H12" s="15"/>
      <c r="I12" s="15"/>
      <c r="J12" s="16"/>
      <c r="K12" s="15"/>
      <c r="L12" s="17"/>
    </row>
    <row r="13" spans="1:12" s="18" customFormat="1" ht="26.5" thickBot="1">
      <c r="A13" s="91" t="s">
        <v>1</v>
      </c>
      <c r="B13" s="92" t="s">
        <v>2</v>
      </c>
      <c r="C13" s="93" t="s">
        <v>3</v>
      </c>
      <c r="D13" s="94" t="s">
        <v>4</v>
      </c>
      <c r="E13" s="95" t="s">
        <v>5</v>
      </c>
      <c r="F13" s="95" t="s">
        <v>6</v>
      </c>
      <c r="G13" s="95" t="s">
        <v>7</v>
      </c>
      <c r="H13" s="95" t="s">
        <v>8</v>
      </c>
      <c r="I13" s="95" t="s">
        <v>9</v>
      </c>
      <c r="J13" s="96" t="s">
        <v>10</v>
      </c>
      <c r="K13" s="95" t="s">
        <v>11</v>
      </c>
      <c r="L13" s="97" t="s">
        <v>12</v>
      </c>
    </row>
    <row r="14" spans="1:12" s="18" customFormat="1" ht="30" customHeight="1">
      <c r="A14" s="82">
        <v>3679</v>
      </c>
      <c r="B14" s="83" t="s">
        <v>26</v>
      </c>
      <c r="C14" s="112">
        <v>10000</v>
      </c>
      <c r="D14" s="113">
        <v>0.24537999999999999</v>
      </c>
      <c r="E14" s="86"/>
      <c r="F14" s="87"/>
      <c r="G14" s="87"/>
      <c r="H14" s="87"/>
      <c r="I14" s="87"/>
      <c r="J14" s="88"/>
      <c r="K14" s="89"/>
      <c r="L14" s="90">
        <f>J14*C14</f>
        <v>0</v>
      </c>
    </row>
    <row r="15" spans="1:12" s="18" customFormat="1" ht="30" customHeight="1">
      <c r="A15" s="77">
        <v>6927</v>
      </c>
      <c r="B15" s="73" t="s">
        <v>27</v>
      </c>
      <c r="C15" s="74">
        <v>65000</v>
      </c>
      <c r="D15" s="110">
        <v>0.33500000000000002</v>
      </c>
      <c r="E15" s="109"/>
      <c r="F15" s="21"/>
      <c r="G15" s="21"/>
      <c r="H15" s="21"/>
      <c r="I15" s="21"/>
      <c r="J15" s="19"/>
      <c r="K15" s="22"/>
      <c r="L15" s="20">
        <f t="shared" ref="L15:L17" si="0">J15*C15</f>
        <v>0</v>
      </c>
    </row>
    <row r="16" spans="1:12" s="18" customFormat="1" ht="30" customHeight="1">
      <c r="A16" s="77">
        <v>6926</v>
      </c>
      <c r="B16" s="73" t="s">
        <v>28</v>
      </c>
      <c r="C16" s="74">
        <v>14000</v>
      </c>
      <c r="D16" s="110">
        <v>0.63600000000000001</v>
      </c>
      <c r="E16" s="109"/>
      <c r="F16" s="21"/>
      <c r="G16" s="21"/>
      <c r="H16" s="21"/>
      <c r="I16" s="21"/>
      <c r="J16" s="19"/>
      <c r="K16" s="22"/>
      <c r="L16" s="20">
        <f t="shared" si="0"/>
        <v>0</v>
      </c>
    </row>
    <row r="17" spans="1:13" s="18" customFormat="1" ht="30" customHeight="1">
      <c r="A17" s="77">
        <v>11777</v>
      </c>
      <c r="B17" s="73" t="s">
        <v>29</v>
      </c>
      <c r="C17" s="74">
        <v>5000</v>
      </c>
      <c r="D17" s="110">
        <v>0.4</v>
      </c>
      <c r="E17" s="109"/>
      <c r="F17" s="21"/>
      <c r="G17" s="21"/>
      <c r="H17" s="21"/>
      <c r="I17" s="21"/>
      <c r="J17" s="19"/>
      <c r="K17" s="22"/>
      <c r="L17" s="20">
        <f t="shared" si="0"/>
        <v>0</v>
      </c>
    </row>
    <row r="18" spans="1:13" s="18" customFormat="1" ht="30" customHeight="1">
      <c r="A18" s="77">
        <v>45590</v>
      </c>
      <c r="B18" s="73" t="s">
        <v>30</v>
      </c>
      <c r="C18" s="74">
        <v>8000</v>
      </c>
      <c r="D18" s="110">
        <v>0.54390000000000005</v>
      </c>
      <c r="E18" s="109"/>
      <c r="F18" s="21"/>
      <c r="G18" s="21"/>
      <c r="H18" s="21"/>
      <c r="I18" s="21"/>
      <c r="J18" s="19"/>
      <c r="K18" s="22"/>
      <c r="L18" s="20">
        <f t="shared" ref="L18:L20" si="1">J18*C18</f>
        <v>0</v>
      </c>
    </row>
    <row r="19" spans="1:13" s="18" customFormat="1" ht="30" customHeight="1">
      <c r="A19" s="77">
        <v>33599</v>
      </c>
      <c r="B19" s="73" t="s">
        <v>31</v>
      </c>
      <c r="C19" s="75">
        <v>2500</v>
      </c>
      <c r="D19" s="110">
        <v>0.55000000000000004</v>
      </c>
      <c r="E19" s="109"/>
      <c r="F19" s="21"/>
      <c r="G19" s="21"/>
      <c r="H19" s="21"/>
      <c r="I19" s="21"/>
      <c r="J19" s="19"/>
      <c r="K19" s="22"/>
      <c r="L19" s="20">
        <f t="shared" si="1"/>
        <v>0</v>
      </c>
    </row>
    <row r="20" spans="1:13" s="18" customFormat="1" ht="30" customHeight="1" thickBot="1">
      <c r="A20" s="78">
        <v>35032</v>
      </c>
      <c r="B20" s="79" t="s">
        <v>32</v>
      </c>
      <c r="C20" s="76">
        <v>15000</v>
      </c>
      <c r="D20" s="111">
        <v>0.54390000000000005</v>
      </c>
      <c r="E20" s="81"/>
      <c r="F20" s="23"/>
      <c r="G20" s="23"/>
      <c r="H20" s="23"/>
      <c r="I20" s="23"/>
      <c r="J20" s="24"/>
      <c r="K20" s="25"/>
      <c r="L20" s="26">
        <f t="shared" si="1"/>
        <v>0</v>
      </c>
    </row>
    <row r="21" spans="1:13" s="12" customFormat="1" ht="13" thickBot="1">
      <c r="A21" s="1"/>
      <c r="B21" s="1"/>
      <c r="C21" s="1"/>
      <c r="D21" s="27"/>
      <c r="E21" s="1"/>
      <c r="F21" s="1"/>
      <c r="G21" s="1"/>
      <c r="H21" s="1"/>
      <c r="I21" s="1"/>
      <c r="J21" s="28"/>
      <c r="K21" s="29"/>
      <c r="L21" s="30"/>
    </row>
    <row r="22" spans="1:13" ht="15" customHeight="1">
      <c r="A22" s="13"/>
      <c r="B22" s="13"/>
      <c r="C22" s="13"/>
      <c r="D22" s="31" t="s">
        <v>13</v>
      </c>
      <c r="E22" s="32"/>
      <c r="F22" s="32"/>
      <c r="G22" s="32"/>
      <c r="H22" s="32"/>
      <c r="I22" s="32"/>
      <c r="J22" s="33"/>
      <c r="K22" s="34"/>
      <c r="L22" s="35">
        <f>SUM(L14:L20)</f>
        <v>0</v>
      </c>
    </row>
    <row r="23" spans="1:13" s="13" customFormat="1" ht="15" customHeight="1">
      <c r="D23" s="62" t="s">
        <v>14</v>
      </c>
      <c r="E23" s="63"/>
      <c r="F23" s="63"/>
      <c r="G23" s="63"/>
      <c r="H23" s="63"/>
      <c r="I23" s="63"/>
      <c r="J23" s="64"/>
      <c r="K23" s="65"/>
      <c r="L23" s="66">
        <f>(C14*D14)+(C15*D15)+(C16*D16)+(C17*D17)+(C18*D18)+(C19*D19)+(C20*D20)</f>
        <v>49017.5</v>
      </c>
    </row>
    <row r="24" spans="1:13" s="13" customFormat="1" ht="15" customHeight="1" thickBot="1">
      <c r="D24" s="36" t="s">
        <v>15</v>
      </c>
      <c r="E24" s="37"/>
      <c r="F24" s="37"/>
      <c r="G24" s="37"/>
      <c r="H24" s="37"/>
      <c r="I24" s="37"/>
      <c r="J24" s="38"/>
      <c r="K24" s="39"/>
      <c r="L24" s="40">
        <f>L23-L22</f>
        <v>49017.5</v>
      </c>
    </row>
    <row r="25" spans="1:13" s="13" customFormat="1" ht="15" customHeight="1" thickBot="1">
      <c r="A25" s="1"/>
      <c r="B25" s="1"/>
      <c r="C25" s="1"/>
      <c r="D25" s="2"/>
      <c r="E25" s="1"/>
      <c r="F25" s="1"/>
      <c r="G25" s="1"/>
      <c r="H25" s="1"/>
      <c r="I25" s="1"/>
      <c r="J25" s="41"/>
      <c r="K25" s="42"/>
      <c r="L25" s="11"/>
    </row>
    <row r="26" spans="1:13" ht="15" customHeight="1">
      <c r="D26" s="43" t="s">
        <v>44</v>
      </c>
      <c r="E26" s="44"/>
      <c r="F26" s="44"/>
      <c r="G26" s="44"/>
      <c r="H26" s="44"/>
      <c r="I26" s="44"/>
      <c r="J26" s="45"/>
      <c r="K26" s="46"/>
      <c r="L26" s="47">
        <f>4*L22</f>
        <v>0</v>
      </c>
    </row>
    <row r="27" spans="1:13" ht="15" customHeight="1">
      <c r="D27" s="119" t="s">
        <v>45</v>
      </c>
      <c r="E27" s="120"/>
      <c r="F27" s="120"/>
      <c r="G27" s="120"/>
      <c r="H27" s="120"/>
      <c r="I27" s="120"/>
      <c r="J27" s="120"/>
      <c r="K27" s="121"/>
      <c r="L27" s="66">
        <f>4*L23</f>
        <v>196070</v>
      </c>
      <c r="M27" s="48"/>
    </row>
    <row r="28" spans="1:13" ht="15" customHeight="1">
      <c r="D28" s="67" t="s">
        <v>46</v>
      </c>
      <c r="E28" s="68"/>
      <c r="F28" s="68"/>
      <c r="G28" s="68"/>
      <c r="H28" s="68"/>
      <c r="I28" s="68"/>
      <c r="J28" s="68"/>
      <c r="K28" s="69"/>
      <c r="L28" s="70">
        <f>L26+(L26*K14)</f>
        <v>0</v>
      </c>
    </row>
    <row r="29" spans="1:13" ht="15" customHeight="1" thickBot="1">
      <c r="D29" s="49" t="s">
        <v>16</v>
      </c>
      <c r="E29" s="50"/>
      <c r="F29" s="50"/>
      <c r="G29" s="50"/>
      <c r="H29" s="50"/>
      <c r="I29" s="50"/>
      <c r="J29" s="51"/>
      <c r="K29" s="52"/>
      <c r="L29" s="53">
        <f>L27-L26</f>
        <v>196070</v>
      </c>
    </row>
    <row r="30" spans="1:13">
      <c r="K30" s="1"/>
      <c r="L30" s="9"/>
    </row>
    <row r="34" spans="1:5" ht="13" thickBot="1"/>
    <row r="35" spans="1:5">
      <c r="A35" s="122" t="s">
        <v>20</v>
      </c>
      <c r="B35" s="123"/>
      <c r="C35" s="123"/>
      <c r="D35" s="123"/>
      <c r="E35" s="124"/>
    </row>
    <row r="36" spans="1:5" ht="33" customHeight="1" thickBot="1">
      <c r="A36" s="125"/>
      <c r="B36" s="126"/>
      <c r="C36" s="126"/>
      <c r="D36" s="126"/>
      <c r="E36" s="127"/>
    </row>
    <row r="38" spans="1:5" ht="13" thickBot="1"/>
    <row r="39" spans="1:5" ht="35.25" customHeight="1">
      <c r="A39" s="128" t="s">
        <v>21</v>
      </c>
      <c r="B39" s="129"/>
      <c r="C39" s="54" t="s">
        <v>17</v>
      </c>
      <c r="D39" s="130" t="s">
        <v>24</v>
      </c>
      <c r="E39" s="131"/>
    </row>
    <row r="40" spans="1:5" ht="46.5" customHeight="1">
      <c r="A40" s="132" t="s">
        <v>19</v>
      </c>
      <c r="B40" s="55" t="s">
        <v>22</v>
      </c>
      <c r="C40" s="56"/>
      <c r="D40" s="134"/>
      <c r="E40" s="135"/>
    </row>
    <row r="41" spans="1:5" ht="51" customHeight="1" thickBot="1">
      <c r="A41" s="133"/>
      <c r="B41" s="57" t="s">
        <v>18</v>
      </c>
      <c r="C41" s="58"/>
      <c r="D41" s="136"/>
      <c r="E41" s="137"/>
    </row>
  </sheetData>
  <mergeCells count="12">
    <mergeCell ref="A11:J11"/>
    <mergeCell ref="I2:L2"/>
    <mergeCell ref="A9:B9"/>
    <mergeCell ref="F9:G9"/>
    <mergeCell ref="J9:K9"/>
    <mergeCell ref="F10:G10"/>
    <mergeCell ref="D27:K27"/>
    <mergeCell ref="A35:E36"/>
    <mergeCell ref="A39:B39"/>
    <mergeCell ref="D39:E39"/>
    <mergeCell ref="A40:A41"/>
    <mergeCell ref="D40:E41"/>
  </mergeCells>
  <conditionalFormatting sqref="D14:D20">
    <cfRule type="cellIs" dxfId="3" priority="1" stopIfTrue="1" operator="greaterThan">
      <formula>B14</formula>
    </cfRule>
    <cfRule type="cellIs" dxfId="2" priority="2" stopIfTrue="1" operator="greaterThan">
      <formula>"n14"</formula>
    </cfRule>
  </conditionalFormatting>
  <pageMargins left="0.70866141732283472" right="0.70866141732283472" top="0.74803149606299213" bottom="0.74803149606299213" header="0.31496062992125984" footer="0.31496062992125984"/>
  <pageSetup paperSize="9" scale="54" orientation="landscape" r:id="rId1"/>
  <headerFooter>
    <oddHeader>&amp;RAnnex 4 criteris objectius CSI2023046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M35"/>
  <sheetViews>
    <sheetView showGridLines="0" topLeftCell="B1" workbookViewId="0">
      <selection activeCell="I2" sqref="I2:L2"/>
    </sheetView>
  </sheetViews>
  <sheetFormatPr baseColWidth="10" defaultColWidth="53.1796875" defaultRowHeight="12.5"/>
  <cols>
    <col min="1" max="1" width="13.7265625" style="1" customWidth="1"/>
    <col min="2" max="2" width="43.26953125" style="1" customWidth="1"/>
    <col min="3" max="3" width="11.1796875" style="1" customWidth="1"/>
    <col min="4" max="4" width="12.81640625" style="2" customWidth="1"/>
    <col min="5" max="5" width="18.7265625" style="1" customWidth="1"/>
    <col min="6" max="6" width="10.1796875" style="1" customWidth="1"/>
    <col min="7" max="7" width="11.54296875" style="1" customWidth="1"/>
    <col min="8" max="8" width="10.7265625" style="1" customWidth="1"/>
    <col min="9" max="9" width="14.26953125" style="1" customWidth="1"/>
    <col min="10" max="10" width="12.453125" style="41" customWidth="1"/>
    <col min="11" max="11" width="6.7265625" style="42" bestFit="1" customWidth="1"/>
    <col min="12" max="12" width="15.81640625" style="11" bestFit="1" customWidth="1"/>
    <col min="13" max="13" width="11" style="1" customWidth="1"/>
    <col min="14" max="16384" width="53.1796875" style="1"/>
  </cols>
  <sheetData>
    <row r="2" spans="1:12" ht="12.75" customHeight="1">
      <c r="I2" s="139" t="s">
        <v>48</v>
      </c>
      <c r="J2" s="139"/>
      <c r="K2" s="139"/>
      <c r="L2" s="139"/>
    </row>
    <row r="7" spans="1:12" ht="23.25" customHeight="1">
      <c r="A7" s="3" t="s">
        <v>33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9" spans="1:12" ht="18.75" customHeight="1" thickBot="1">
      <c r="A9" s="140" t="s">
        <v>0</v>
      </c>
      <c r="B9" s="140"/>
      <c r="C9" s="4"/>
      <c r="D9" s="5"/>
      <c r="E9" s="4"/>
      <c r="F9" s="141"/>
      <c r="G9" s="141"/>
      <c r="H9" s="4"/>
      <c r="I9" s="4"/>
      <c r="J9" s="142"/>
      <c r="K9" s="142"/>
      <c r="L9" s="6"/>
    </row>
    <row r="10" spans="1:12" ht="13">
      <c r="A10" s="7"/>
      <c r="B10" s="7"/>
      <c r="C10" s="7"/>
      <c r="F10" s="143"/>
      <c r="G10" s="143"/>
      <c r="J10" s="8"/>
      <c r="K10" s="1"/>
      <c r="L10" s="9"/>
    </row>
    <row r="11" spans="1:12" s="12" customFormat="1" ht="15.75" customHeight="1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0"/>
      <c r="L11" s="11"/>
    </row>
    <row r="12" spans="1:12" s="13" customFormat="1" ht="13.5" thickBot="1">
      <c r="D12" s="14"/>
      <c r="E12" s="15"/>
      <c r="F12" s="15"/>
      <c r="G12" s="15"/>
      <c r="H12" s="15"/>
      <c r="I12" s="15"/>
      <c r="J12" s="16"/>
      <c r="K12" s="15"/>
      <c r="L12" s="17"/>
    </row>
    <row r="13" spans="1:12" s="18" customFormat="1" ht="26.5" thickBot="1">
      <c r="A13" s="91" t="s">
        <v>1</v>
      </c>
      <c r="B13" s="92" t="s">
        <v>2</v>
      </c>
      <c r="C13" s="93" t="s">
        <v>3</v>
      </c>
      <c r="D13" s="94" t="s">
        <v>4</v>
      </c>
      <c r="E13" s="95" t="s">
        <v>5</v>
      </c>
      <c r="F13" s="95" t="s">
        <v>6</v>
      </c>
      <c r="G13" s="95" t="s">
        <v>7</v>
      </c>
      <c r="H13" s="95" t="s">
        <v>8</v>
      </c>
      <c r="I13" s="95" t="s">
        <v>9</v>
      </c>
      <c r="J13" s="96" t="s">
        <v>10</v>
      </c>
      <c r="K13" s="95" t="s">
        <v>11</v>
      </c>
      <c r="L13" s="97" t="s">
        <v>12</v>
      </c>
    </row>
    <row r="14" spans="1:12" s="18" customFormat="1" ht="30" customHeight="1" thickBot="1">
      <c r="A14" s="98">
        <v>3677</v>
      </c>
      <c r="B14" s="99" t="s">
        <v>34</v>
      </c>
      <c r="C14" s="100">
        <v>45000</v>
      </c>
      <c r="D14" s="107">
        <v>0.04</v>
      </c>
      <c r="E14" s="102"/>
      <c r="F14" s="102"/>
      <c r="G14" s="102"/>
      <c r="H14" s="102"/>
      <c r="I14" s="102"/>
      <c r="J14" s="103"/>
      <c r="K14" s="104"/>
      <c r="L14" s="105">
        <f>J14*C14</f>
        <v>0</v>
      </c>
    </row>
    <row r="15" spans="1:12" s="12" customFormat="1" ht="13" thickBot="1">
      <c r="A15" s="1"/>
      <c r="B15" s="1"/>
      <c r="C15" s="1"/>
      <c r="D15" s="27"/>
      <c r="E15" s="1"/>
      <c r="F15" s="1"/>
      <c r="G15" s="1"/>
      <c r="H15" s="1"/>
      <c r="I15" s="1"/>
      <c r="J15" s="28"/>
      <c r="K15" s="29"/>
      <c r="L15" s="30"/>
    </row>
    <row r="16" spans="1:12" ht="15" customHeight="1">
      <c r="A16" s="13"/>
      <c r="B16" s="13"/>
      <c r="C16" s="13"/>
      <c r="D16" s="31" t="s">
        <v>13</v>
      </c>
      <c r="E16" s="32"/>
      <c r="F16" s="32"/>
      <c r="G16" s="32"/>
      <c r="H16" s="32"/>
      <c r="I16" s="32"/>
      <c r="J16" s="33"/>
      <c r="K16" s="34"/>
      <c r="L16" s="35">
        <f>SUM(L14:L14)</f>
        <v>0</v>
      </c>
    </row>
    <row r="17" spans="1:13" s="13" customFormat="1" ht="15" customHeight="1">
      <c r="D17" s="62" t="s">
        <v>14</v>
      </c>
      <c r="E17" s="63"/>
      <c r="F17" s="63"/>
      <c r="G17" s="63"/>
      <c r="H17" s="63"/>
      <c r="I17" s="63"/>
      <c r="J17" s="64"/>
      <c r="K17" s="65"/>
      <c r="L17" s="66">
        <f>(C14*D14)</f>
        <v>1800</v>
      </c>
    </row>
    <row r="18" spans="1:13" s="13" customFormat="1" ht="15" customHeight="1" thickBot="1">
      <c r="D18" s="36" t="s">
        <v>15</v>
      </c>
      <c r="E18" s="37"/>
      <c r="F18" s="37"/>
      <c r="G18" s="37"/>
      <c r="H18" s="37"/>
      <c r="I18" s="37"/>
      <c r="J18" s="38"/>
      <c r="K18" s="39"/>
      <c r="L18" s="40">
        <f>L17-L16</f>
        <v>1800</v>
      </c>
    </row>
    <row r="19" spans="1:13" s="13" customFormat="1" ht="15" customHeight="1" thickBot="1">
      <c r="A19" s="1"/>
      <c r="B19" s="1"/>
      <c r="C19" s="1"/>
      <c r="D19" s="2"/>
      <c r="E19" s="1"/>
      <c r="F19" s="1"/>
      <c r="G19" s="1"/>
      <c r="H19" s="1"/>
      <c r="I19" s="1"/>
      <c r="J19" s="41"/>
      <c r="K19" s="42"/>
      <c r="L19" s="11"/>
    </row>
    <row r="20" spans="1:13" ht="15" customHeight="1">
      <c r="D20" s="43" t="s">
        <v>44</v>
      </c>
      <c r="E20" s="44"/>
      <c r="F20" s="44"/>
      <c r="G20" s="44"/>
      <c r="H20" s="44"/>
      <c r="I20" s="44"/>
      <c r="J20" s="45"/>
      <c r="K20" s="46"/>
      <c r="L20" s="47">
        <f>4*L16</f>
        <v>0</v>
      </c>
    </row>
    <row r="21" spans="1:13" ht="15" customHeight="1">
      <c r="D21" s="119" t="s">
        <v>45</v>
      </c>
      <c r="E21" s="120"/>
      <c r="F21" s="120"/>
      <c r="G21" s="120"/>
      <c r="H21" s="120"/>
      <c r="I21" s="120"/>
      <c r="J21" s="120"/>
      <c r="K21" s="121"/>
      <c r="L21" s="66">
        <f>4*L17</f>
        <v>7200</v>
      </c>
      <c r="M21" s="48"/>
    </row>
    <row r="22" spans="1:13" ht="15" customHeight="1">
      <c r="D22" s="67" t="s">
        <v>46</v>
      </c>
      <c r="E22" s="68"/>
      <c r="F22" s="68"/>
      <c r="G22" s="68"/>
      <c r="H22" s="68"/>
      <c r="I22" s="68"/>
      <c r="J22" s="68"/>
      <c r="K22" s="69"/>
      <c r="L22" s="70">
        <f>L20+(L20*K14)</f>
        <v>0</v>
      </c>
    </row>
    <row r="23" spans="1:13" ht="15" customHeight="1" thickBot="1">
      <c r="D23" s="49" t="s">
        <v>16</v>
      </c>
      <c r="E23" s="50"/>
      <c r="F23" s="50"/>
      <c r="G23" s="50"/>
      <c r="H23" s="50"/>
      <c r="I23" s="50"/>
      <c r="J23" s="51"/>
      <c r="K23" s="52"/>
      <c r="L23" s="53">
        <f>L21-L20</f>
        <v>7200</v>
      </c>
    </row>
    <row r="24" spans="1:13">
      <c r="K24" s="1"/>
      <c r="L24" s="9"/>
    </row>
    <row r="28" spans="1:13" ht="13" thickBot="1"/>
    <row r="29" spans="1:13">
      <c r="A29" s="122" t="s">
        <v>20</v>
      </c>
      <c r="B29" s="123"/>
      <c r="C29" s="123"/>
      <c r="D29" s="123"/>
      <c r="E29" s="124"/>
    </row>
    <row r="30" spans="1:13" ht="33" customHeight="1" thickBot="1">
      <c r="A30" s="125"/>
      <c r="B30" s="126"/>
      <c r="C30" s="126"/>
      <c r="D30" s="126"/>
      <c r="E30" s="127"/>
    </row>
    <row r="32" spans="1:13" ht="13" thickBot="1"/>
    <row r="33" spans="1:5" ht="35.25" customHeight="1">
      <c r="A33" s="128" t="s">
        <v>21</v>
      </c>
      <c r="B33" s="129"/>
      <c r="C33" s="54" t="s">
        <v>17</v>
      </c>
      <c r="D33" s="130" t="s">
        <v>24</v>
      </c>
      <c r="E33" s="131"/>
    </row>
    <row r="34" spans="1:5" ht="46.5" customHeight="1">
      <c r="A34" s="132" t="s">
        <v>19</v>
      </c>
      <c r="B34" s="55" t="s">
        <v>22</v>
      </c>
      <c r="C34" s="56"/>
      <c r="D34" s="134"/>
      <c r="E34" s="135"/>
    </row>
    <row r="35" spans="1:5" ht="51" customHeight="1" thickBot="1">
      <c r="A35" s="133"/>
      <c r="B35" s="57" t="s">
        <v>18</v>
      </c>
      <c r="C35" s="58"/>
      <c r="D35" s="136"/>
      <c r="E35" s="137"/>
    </row>
  </sheetData>
  <mergeCells count="12">
    <mergeCell ref="D21:K21"/>
    <mergeCell ref="A29:E30"/>
    <mergeCell ref="A33:B33"/>
    <mergeCell ref="D33:E33"/>
    <mergeCell ref="A34:A35"/>
    <mergeCell ref="D34:E35"/>
    <mergeCell ref="A11:J11"/>
    <mergeCell ref="I2:L2"/>
    <mergeCell ref="A9:B9"/>
    <mergeCell ref="F9:G9"/>
    <mergeCell ref="J9:K9"/>
    <mergeCell ref="F10:G10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&amp;RAnnex 4 criteris objectius CSI2023046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M35"/>
  <sheetViews>
    <sheetView showGridLines="0" topLeftCell="D1" workbookViewId="0">
      <selection activeCell="B14" sqref="B14"/>
    </sheetView>
  </sheetViews>
  <sheetFormatPr baseColWidth="10" defaultColWidth="53.1796875" defaultRowHeight="12.5"/>
  <cols>
    <col min="1" max="1" width="13.7265625" style="1" customWidth="1"/>
    <col min="2" max="2" width="43.26953125" style="1" customWidth="1"/>
    <col min="3" max="3" width="11.1796875" style="1" customWidth="1"/>
    <col min="4" max="4" width="12.81640625" style="2" customWidth="1"/>
    <col min="5" max="5" width="18.7265625" style="1" customWidth="1"/>
    <col min="6" max="6" width="10.1796875" style="1" customWidth="1"/>
    <col min="7" max="7" width="11.54296875" style="1" customWidth="1"/>
    <col min="8" max="8" width="10.7265625" style="1" customWidth="1"/>
    <col min="9" max="9" width="14.26953125" style="1" customWidth="1"/>
    <col min="10" max="10" width="12.453125" style="41" customWidth="1"/>
    <col min="11" max="11" width="6.7265625" style="42" bestFit="1" customWidth="1"/>
    <col min="12" max="12" width="15.81640625" style="11" bestFit="1" customWidth="1"/>
    <col min="13" max="13" width="11" style="1" customWidth="1"/>
    <col min="14" max="16384" width="53.1796875" style="1"/>
  </cols>
  <sheetData>
    <row r="2" spans="1:12" ht="12.75" customHeight="1">
      <c r="I2" s="139" t="s">
        <v>48</v>
      </c>
      <c r="J2" s="139"/>
      <c r="K2" s="139"/>
      <c r="L2" s="139"/>
    </row>
    <row r="7" spans="1:12" ht="23.25" customHeight="1">
      <c r="A7" s="3" t="s">
        <v>35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9" spans="1:12" ht="18.75" customHeight="1" thickBot="1">
      <c r="A9" s="140" t="s">
        <v>0</v>
      </c>
      <c r="B9" s="140"/>
      <c r="C9" s="4"/>
      <c r="D9" s="5"/>
      <c r="E9" s="4"/>
      <c r="F9" s="141"/>
      <c r="G9" s="141"/>
      <c r="H9" s="4"/>
      <c r="I9" s="4"/>
      <c r="J9" s="142"/>
      <c r="K9" s="142"/>
      <c r="L9" s="6"/>
    </row>
    <row r="10" spans="1:12" ht="13">
      <c r="A10" s="7"/>
      <c r="B10" s="7"/>
      <c r="C10" s="7"/>
      <c r="F10" s="143"/>
      <c r="G10" s="143"/>
      <c r="J10" s="8"/>
      <c r="K10" s="1"/>
      <c r="L10" s="9"/>
    </row>
    <row r="11" spans="1:12" s="12" customFormat="1" ht="15.75" customHeight="1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0"/>
      <c r="L11" s="11"/>
    </row>
    <row r="12" spans="1:12" s="13" customFormat="1" ht="13.5" thickBot="1">
      <c r="D12" s="14"/>
      <c r="E12" s="15"/>
      <c r="F12" s="15"/>
      <c r="G12" s="15"/>
      <c r="H12" s="15"/>
      <c r="I12" s="15"/>
      <c r="J12" s="16"/>
      <c r="K12" s="15"/>
      <c r="L12" s="17"/>
    </row>
    <row r="13" spans="1:12" s="18" customFormat="1" ht="26.5" thickBot="1">
      <c r="A13" s="91" t="s">
        <v>1</v>
      </c>
      <c r="B13" s="92" t="s">
        <v>2</v>
      </c>
      <c r="C13" s="93" t="s">
        <v>3</v>
      </c>
      <c r="D13" s="94" t="s">
        <v>4</v>
      </c>
      <c r="E13" s="95" t="s">
        <v>5</v>
      </c>
      <c r="F13" s="95" t="s">
        <v>6</v>
      </c>
      <c r="G13" s="95" t="s">
        <v>7</v>
      </c>
      <c r="H13" s="95" t="s">
        <v>8</v>
      </c>
      <c r="I13" s="95" t="s">
        <v>9</v>
      </c>
      <c r="J13" s="96" t="s">
        <v>10</v>
      </c>
      <c r="K13" s="95" t="s">
        <v>11</v>
      </c>
      <c r="L13" s="97" t="s">
        <v>12</v>
      </c>
    </row>
    <row r="14" spans="1:12" s="18" customFormat="1" ht="30" customHeight="1" thickBot="1">
      <c r="A14" s="98">
        <v>46917</v>
      </c>
      <c r="B14" s="99" t="s">
        <v>36</v>
      </c>
      <c r="C14" s="114">
        <v>6000</v>
      </c>
      <c r="D14" s="107">
        <v>1.39</v>
      </c>
      <c r="E14" s="108"/>
      <c r="F14" s="102"/>
      <c r="G14" s="102"/>
      <c r="H14" s="102"/>
      <c r="I14" s="102"/>
      <c r="J14" s="103"/>
      <c r="K14" s="104"/>
      <c r="L14" s="105">
        <f>J14*C14</f>
        <v>0</v>
      </c>
    </row>
    <row r="15" spans="1:12" s="12" customFormat="1" ht="13" thickBot="1">
      <c r="A15" s="1"/>
      <c r="B15" s="1"/>
      <c r="C15" s="1"/>
      <c r="D15" s="27"/>
      <c r="E15" s="1"/>
      <c r="F15" s="1"/>
      <c r="G15" s="1"/>
      <c r="H15" s="1"/>
      <c r="I15" s="1"/>
      <c r="J15" s="28"/>
      <c r="K15" s="29"/>
      <c r="L15" s="30"/>
    </row>
    <row r="16" spans="1:12" ht="15" customHeight="1">
      <c r="A16" s="13"/>
      <c r="B16" s="13"/>
      <c r="C16" s="13"/>
      <c r="D16" s="31" t="s">
        <v>13</v>
      </c>
      <c r="E16" s="32"/>
      <c r="F16" s="32"/>
      <c r="G16" s="32"/>
      <c r="H16" s="32"/>
      <c r="I16" s="32"/>
      <c r="J16" s="33"/>
      <c r="K16" s="34"/>
      <c r="L16" s="35">
        <f>SUM(L14:L14)</f>
        <v>0</v>
      </c>
    </row>
    <row r="17" spans="1:13" s="13" customFormat="1" ht="15" customHeight="1">
      <c r="D17" s="62" t="s">
        <v>14</v>
      </c>
      <c r="E17" s="63"/>
      <c r="F17" s="63"/>
      <c r="G17" s="63"/>
      <c r="H17" s="63"/>
      <c r="I17" s="63"/>
      <c r="J17" s="64"/>
      <c r="K17" s="65"/>
      <c r="L17" s="66">
        <f>(C14*D14)</f>
        <v>8340</v>
      </c>
    </row>
    <row r="18" spans="1:13" s="13" customFormat="1" ht="15" customHeight="1" thickBot="1">
      <c r="D18" s="36" t="s">
        <v>15</v>
      </c>
      <c r="E18" s="37"/>
      <c r="F18" s="37"/>
      <c r="G18" s="37"/>
      <c r="H18" s="37"/>
      <c r="I18" s="37"/>
      <c r="J18" s="38"/>
      <c r="K18" s="39"/>
      <c r="L18" s="40">
        <f>L17-L16</f>
        <v>8340</v>
      </c>
    </row>
    <row r="19" spans="1:13" s="13" customFormat="1" ht="15" customHeight="1" thickBot="1">
      <c r="A19" s="1"/>
      <c r="B19" s="1"/>
      <c r="C19" s="1"/>
      <c r="D19" s="2"/>
      <c r="E19" s="1"/>
      <c r="F19" s="1"/>
      <c r="G19" s="1"/>
      <c r="H19" s="1"/>
      <c r="I19" s="1"/>
      <c r="J19" s="41"/>
      <c r="K19" s="42"/>
      <c r="L19" s="11"/>
    </row>
    <row r="20" spans="1:13" ht="15" customHeight="1">
      <c r="D20" s="43" t="s">
        <v>44</v>
      </c>
      <c r="E20" s="44"/>
      <c r="F20" s="44"/>
      <c r="G20" s="44"/>
      <c r="H20" s="44"/>
      <c r="I20" s="44"/>
      <c r="J20" s="45"/>
      <c r="K20" s="46"/>
      <c r="L20" s="47">
        <f>4*L16</f>
        <v>0</v>
      </c>
    </row>
    <row r="21" spans="1:13" ht="15" customHeight="1">
      <c r="D21" s="119" t="s">
        <v>45</v>
      </c>
      <c r="E21" s="120"/>
      <c r="F21" s="120"/>
      <c r="G21" s="120"/>
      <c r="H21" s="120"/>
      <c r="I21" s="120"/>
      <c r="J21" s="120"/>
      <c r="K21" s="121"/>
      <c r="L21" s="66">
        <f>4*L17</f>
        <v>33360</v>
      </c>
      <c r="M21" s="48"/>
    </row>
    <row r="22" spans="1:13" ht="15" customHeight="1">
      <c r="D22" s="67" t="s">
        <v>46</v>
      </c>
      <c r="E22" s="68"/>
      <c r="F22" s="68"/>
      <c r="G22" s="68"/>
      <c r="H22" s="68"/>
      <c r="I22" s="68"/>
      <c r="J22" s="68"/>
      <c r="K22" s="69"/>
      <c r="L22" s="70">
        <f>L20+(L20*K14)</f>
        <v>0</v>
      </c>
    </row>
    <row r="23" spans="1:13" ht="15" customHeight="1" thickBot="1">
      <c r="D23" s="49" t="s">
        <v>16</v>
      </c>
      <c r="E23" s="50"/>
      <c r="F23" s="50"/>
      <c r="G23" s="50"/>
      <c r="H23" s="50"/>
      <c r="I23" s="50"/>
      <c r="J23" s="51"/>
      <c r="K23" s="52"/>
      <c r="L23" s="53">
        <f>L21-L20</f>
        <v>33360</v>
      </c>
    </row>
    <row r="24" spans="1:13">
      <c r="K24" s="1"/>
      <c r="L24" s="9"/>
    </row>
    <row r="28" spans="1:13" ht="13" thickBot="1"/>
    <row r="29" spans="1:13">
      <c r="A29" s="122" t="s">
        <v>20</v>
      </c>
      <c r="B29" s="123"/>
      <c r="C29" s="123"/>
      <c r="D29" s="123"/>
      <c r="E29" s="124"/>
    </row>
    <row r="30" spans="1:13" ht="33" customHeight="1" thickBot="1">
      <c r="A30" s="125"/>
      <c r="B30" s="126"/>
      <c r="C30" s="126"/>
      <c r="D30" s="126"/>
      <c r="E30" s="127"/>
    </row>
    <row r="32" spans="1:13" ht="13" thickBot="1"/>
    <row r="33" spans="1:5" ht="35.25" customHeight="1">
      <c r="A33" s="128" t="s">
        <v>21</v>
      </c>
      <c r="B33" s="129"/>
      <c r="C33" s="54" t="s">
        <v>17</v>
      </c>
      <c r="D33" s="130" t="s">
        <v>24</v>
      </c>
      <c r="E33" s="131"/>
    </row>
    <row r="34" spans="1:5" ht="46.5" customHeight="1">
      <c r="A34" s="132" t="s">
        <v>19</v>
      </c>
      <c r="B34" s="55" t="s">
        <v>22</v>
      </c>
      <c r="C34" s="56"/>
      <c r="D34" s="134"/>
      <c r="E34" s="135"/>
    </row>
    <row r="35" spans="1:5" ht="51" customHeight="1" thickBot="1">
      <c r="A35" s="133"/>
      <c r="B35" s="57" t="s">
        <v>18</v>
      </c>
      <c r="C35" s="58"/>
      <c r="D35" s="136"/>
      <c r="E35" s="137"/>
    </row>
  </sheetData>
  <mergeCells count="12">
    <mergeCell ref="D21:K21"/>
    <mergeCell ref="A29:E30"/>
    <mergeCell ref="A33:B33"/>
    <mergeCell ref="D33:E33"/>
    <mergeCell ref="A34:A35"/>
    <mergeCell ref="D34:E35"/>
    <mergeCell ref="A11:J11"/>
    <mergeCell ref="I2:L2"/>
    <mergeCell ref="A9:B9"/>
    <mergeCell ref="F9:G9"/>
    <mergeCell ref="J9:K9"/>
    <mergeCell ref="F10:G10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&amp;RAnnex 4 criteris objectius CSI2023046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M35"/>
  <sheetViews>
    <sheetView showGridLines="0" topLeftCell="B4" workbookViewId="0">
      <selection activeCell="J14" sqref="J14"/>
    </sheetView>
  </sheetViews>
  <sheetFormatPr baseColWidth="10" defaultColWidth="53.1796875" defaultRowHeight="12.5"/>
  <cols>
    <col min="1" max="1" width="13.7265625" style="1" customWidth="1"/>
    <col min="2" max="2" width="43.26953125" style="1" customWidth="1"/>
    <col min="3" max="3" width="11.1796875" style="1" customWidth="1"/>
    <col min="4" max="4" width="12.81640625" style="2" customWidth="1"/>
    <col min="5" max="5" width="18.7265625" style="1" customWidth="1"/>
    <col min="6" max="6" width="10.1796875" style="1" customWidth="1"/>
    <col min="7" max="7" width="11.54296875" style="1" customWidth="1"/>
    <col min="8" max="8" width="10.7265625" style="1" customWidth="1"/>
    <col min="9" max="9" width="14.26953125" style="1" customWidth="1"/>
    <col min="10" max="10" width="12.453125" style="41" customWidth="1"/>
    <col min="11" max="11" width="6.7265625" style="42" bestFit="1" customWidth="1"/>
    <col min="12" max="12" width="15.81640625" style="11" bestFit="1" customWidth="1"/>
    <col min="13" max="13" width="11" style="1" customWidth="1"/>
    <col min="14" max="16384" width="53.1796875" style="1"/>
  </cols>
  <sheetData>
    <row r="2" spans="1:12" ht="12.75" customHeight="1">
      <c r="I2" s="139" t="s">
        <v>48</v>
      </c>
      <c r="J2" s="139"/>
      <c r="K2" s="139"/>
      <c r="L2" s="139"/>
    </row>
    <row r="7" spans="1:12" ht="23.25" customHeight="1">
      <c r="A7" s="3" t="s">
        <v>37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9" spans="1:12" ht="18.75" customHeight="1" thickBot="1">
      <c r="A9" s="140" t="s">
        <v>0</v>
      </c>
      <c r="B9" s="140"/>
      <c r="C9" s="4"/>
      <c r="D9" s="5"/>
      <c r="E9" s="4"/>
      <c r="F9" s="141"/>
      <c r="G9" s="141"/>
      <c r="H9" s="4"/>
      <c r="I9" s="4"/>
      <c r="J9" s="142"/>
      <c r="K9" s="142"/>
      <c r="L9" s="6"/>
    </row>
    <row r="10" spans="1:12" ht="13">
      <c r="A10" s="7"/>
      <c r="B10" s="7"/>
      <c r="C10" s="7"/>
      <c r="F10" s="143"/>
      <c r="G10" s="143"/>
      <c r="J10" s="8"/>
      <c r="K10" s="1"/>
      <c r="L10" s="9"/>
    </row>
    <row r="11" spans="1:12" s="12" customFormat="1" ht="15.75" customHeight="1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0"/>
      <c r="L11" s="11"/>
    </row>
    <row r="12" spans="1:12" s="13" customFormat="1" ht="13.5" thickBot="1">
      <c r="D12" s="14"/>
      <c r="E12" s="15"/>
      <c r="F12" s="15"/>
      <c r="G12" s="15"/>
      <c r="H12" s="15"/>
      <c r="I12" s="15"/>
      <c r="J12" s="16"/>
      <c r="K12" s="15"/>
      <c r="L12" s="17"/>
    </row>
    <row r="13" spans="1:12" s="18" customFormat="1" ht="26.5" thickBot="1">
      <c r="A13" s="91" t="s">
        <v>1</v>
      </c>
      <c r="B13" s="92" t="s">
        <v>2</v>
      </c>
      <c r="C13" s="93" t="s">
        <v>3</v>
      </c>
      <c r="D13" s="94" t="s">
        <v>4</v>
      </c>
      <c r="E13" s="95" t="s">
        <v>5</v>
      </c>
      <c r="F13" s="95" t="s">
        <v>6</v>
      </c>
      <c r="G13" s="95" t="s">
        <v>7</v>
      </c>
      <c r="H13" s="95" t="s">
        <v>8</v>
      </c>
      <c r="I13" s="95" t="s">
        <v>9</v>
      </c>
      <c r="J13" s="96" t="s">
        <v>10</v>
      </c>
      <c r="K13" s="95" t="s">
        <v>11</v>
      </c>
      <c r="L13" s="97" t="s">
        <v>12</v>
      </c>
    </row>
    <row r="14" spans="1:12" s="18" customFormat="1" ht="30" customHeight="1" thickBot="1">
      <c r="A14" s="115">
        <v>3662</v>
      </c>
      <c r="B14" s="116" t="s">
        <v>47</v>
      </c>
      <c r="C14" s="100">
        <v>6500</v>
      </c>
      <c r="D14" s="107">
        <v>1.7</v>
      </c>
      <c r="E14" s="108"/>
      <c r="F14" s="102"/>
      <c r="G14" s="102"/>
      <c r="H14" s="102"/>
      <c r="I14" s="102"/>
      <c r="J14" s="103"/>
      <c r="K14" s="104"/>
      <c r="L14" s="105">
        <f>J14*C14</f>
        <v>0</v>
      </c>
    </row>
    <row r="15" spans="1:12" s="12" customFormat="1" ht="13" thickBot="1">
      <c r="A15" s="1"/>
      <c r="B15" s="1"/>
      <c r="C15" s="1"/>
      <c r="D15" s="27"/>
      <c r="E15" s="1"/>
      <c r="F15" s="1"/>
      <c r="G15" s="1"/>
      <c r="H15" s="1"/>
      <c r="I15" s="1"/>
      <c r="J15" s="28"/>
      <c r="K15" s="29"/>
      <c r="L15" s="30"/>
    </row>
    <row r="16" spans="1:12" ht="15" customHeight="1">
      <c r="A16" s="13"/>
      <c r="B16" s="13"/>
      <c r="C16" s="13"/>
      <c r="D16" s="31" t="s">
        <v>13</v>
      </c>
      <c r="E16" s="32"/>
      <c r="F16" s="32"/>
      <c r="G16" s="32"/>
      <c r="H16" s="32"/>
      <c r="I16" s="32"/>
      <c r="J16" s="33"/>
      <c r="K16" s="34"/>
      <c r="L16" s="35">
        <f>SUM(L14:L14)</f>
        <v>0</v>
      </c>
    </row>
    <row r="17" spans="1:13" s="13" customFormat="1" ht="15" customHeight="1">
      <c r="D17" s="62" t="s">
        <v>14</v>
      </c>
      <c r="E17" s="63"/>
      <c r="F17" s="63"/>
      <c r="G17" s="63"/>
      <c r="H17" s="63"/>
      <c r="I17" s="63"/>
      <c r="J17" s="64"/>
      <c r="K17" s="65"/>
      <c r="L17" s="66">
        <f>(C14*D14)</f>
        <v>11050</v>
      </c>
    </row>
    <row r="18" spans="1:13" s="13" customFormat="1" ht="15" customHeight="1" thickBot="1">
      <c r="D18" s="36" t="s">
        <v>15</v>
      </c>
      <c r="E18" s="37"/>
      <c r="F18" s="37"/>
      <c r="G18" s="37"/>
      <c r="H18" s="37"/>
      <c r="I18" s="37"/>
      <c r="J18" s="38"/>
      <c r="K18" s="39"/>
      <c r="L18" s="40">
        <f>L17-L16</f>
        <v>11050</v>
      </c>
    </row>
    <row r="19" spans="1:13" s="13" customFormat="1" ht="15" customHeight="1" thickBot="1">
      <c r="A19" s="1"/>
      <c r="B19" s="1"/>
      <c r="C19" s="1"/>
      <c r="D19" s="2"/>
      <c r="E19" s="1"/>
      <c r="F19" s="1"/>
      <c r="G19" s="1"/>
      <c r="H19" s="1"/>
      <c r="I19" s="1"/>
      <c r="J19" s="41"/>
      <c r="K19" s="42"/>
      <c r="L19" s="11"/>
    </row>
    <row r="20" spans="1:13" ht="15" customHeight="1">
      <c r="D20" s="43" t="s">
        <v>44</v>
      </c>
      <c r="E20" s="44"/>
      <c r="F20" s="44"/>
      <c r="G20" s="44"/>
      <c r="H20" s="44"/>
      <c r="I20" s="44"/>
      <c r="J20" s="45"/>
      <c r="K20" s="46"/>
      <c r="L20" s="47">
        <f>4*L16</f>
        <v>0</v>
      </c>
    </row>
    <row r="21" spans="1:13" ht="15" customHeight="1">
      <c r="D21" s="119" t="s">
        <v>45</v>
      </c>
      <c r="E21" s="120"/>
      <c r="F21" s="120"/>
      <c r="G21" s="120"/>
      <c r="H21" s="120"/>
      <c r="I21" s="120"/>
      <c r="J21" s="120"/>
      <c r="K21" s="121"/>
      <c r="L21" s="66">
        <f>4*L17</f>
        <v>44200</v>
      </c>
      <c r="M21" s="48"/>
    </row>
    <row r="22" spans="1:13" ht="15" customHeight="1">
      <c r="D22" s="67" t="s">
        <v>46</v>
      </c>
      <c r="E22" s="68"/>
      <c r="F22" s="68"/>
      <c r="G22" s="68"/>
      <c r="H22" s="68"/>
      <c r="I22" s="68"/>
      <c r="J22" s="68"/>
      <c r="K22" s="69"/>
      <c r="L22" s="70">
        <f>L20+(L20*K14)</f>
        <v>0</v>
      </c>
    </row>
    <row r="23" spans="1:13" ht="15" customHeight="1" thickBot="1">
      <c r="D23" s="49" t="s">
        <v>16</v>
      </c>
      <c r="E23" s="50"/>
      <c r="F23" s="50"/>
      <c r="G23" s="50"/>
      <c r="H23" s="50"/>
      <c r="I23" s="50"/>
      <c r="J23" s="51"/>
      <c r="K23" s="52"/>
      <c r="L23" s="53">
        <f>L21-L20</f>
        <v>44200</v>
      </c>
    </row>
    <row r="24" spans="1:13">
      <c r="K24" s="1"/>
      <c r="L24" s="9"/>
    </row>
    <row r="28" spans="1:13" ht="13" thickBot="1"/>
    <row r="29" spans="1:13">
      <c r="A29" s="122" t="s">
        <v>20</v>
      </c>
      <c r="B29" s="123"/>
      <c r="C29" s="123"/>
      <c r="D29" s="123"/>
      <c r="E29" s="124"/>
    </row>
    <row r="30" spans="1:13" ht="33" customHeight="1" thickBot="1">
      <c r="A30" s="125"/>
      <c r="B30" s="126"/>
      <c r="C30" s="126"/>
      <c r="D30" s="126"/>
      <c r="E30" s="127"/>
    </row>
    <row r="32" spans="1:13" ht="13" thickBot="1"/>
    <row r="33" spans="1:5" ht="35.25" customHeight="1">
      <c r="A33" s="128" t="s">
        <v>21</v>
      </c>
      <c r="B33" s="129"/>
      <c r="C33" s="54" t="s">
        <v>17</v>
      </c>
      <c r="D33" s="130" t="s">
        <v>24</v>
      </c>
      <c r="E33" s="131"/>
    </row>
    <row r="34" spans="1:5" ht="46.5" customHeight="1">
      <c r="A34" s="132" t="s">
        <v>19</v>
      </c>
      <c r="B34" s="55" t="s">
        <v>22</v>
      </c>
      <c r="C34" s="56"/>
      <c r="D34" s="134"/>
      <c r="E34" s="135"/>
    </row>
    <row r="35" spans="1:5" ht="51" customHeight="1" thickBot="1">
      <c r="A35" s="133"/>
      <c r="B35" s="57" t="s">
        <v>18</v>
      </c>
      <c r="C35" s="58"/>
      <c r="D35" s="136"/>
      <c r="E35" s="137"/>
    </row>
  </sheetData>
  <mergeCells count="12">
    <mergeCell ref="D21:K21"/>
    <mergeCell ref="A29:E30"/>
    <mergeCell ref="A33:B33"/>
    <mergeCell ref="D33:E33"/>
    <mergeCell ref="A34:A35"/>
    <mergeCell ref="D34:E35"/>
    <mergeCell ref="A11:J11"/>
    <mergeCell ref="I2:L2"/>
    <mergeCell ref="A9:B9"/>
    <mergeCell ref="F9:G9"/>
    <mergeCell ref="J9:K9"/>
    <mergeCell ref="F10:G10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&amp;RAnnex 4 criteris objectius CSI2023046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M36"/>
  <sheetViews>
    <sheetView showGridLines="0" topLeftCell="B9" workbookViewId="0">
      <selection activeCell="J14" sqref="J14:J15"/>
    </sheetView>
  </sheetViews>
  <sheetFormatPr baseColWidth="10" defaultColWidth="53.1796875" defaultRowHeight="12.5"/>
  <cols>
    <col min="1" max="1" width="13.7265625" style="1" customWidth="1"/>
    <col min="2" max="2" width="43.26953125" style="1" customWidth="1"/>
    <col min="3" max="3" width="11.1796875" style="1" customWidth="1"/>
    <col min="4" max="4" width="12.81640625" style="2" customWidth="1"/>
    <col min="5" max="5" width="18.7265625" style="1" customWidth="1"/>
    <col min="6" max="6" width="10.1796875" style="1" customWidth="1"/>
    <col min="7" max="7" width="11.54296875" style="1" customWidth="1"/>
    <col min="8" max="8" width="10.7265625" style="1" customWidth="1"/>
    <col min="9" max="9" width="14.26953125" style="1" customWidth="1"/>
    <col min="10" max="10" width="12.453125" style="41" customWidth="1"/>
    <col min="11" max="11" width="6.7265625" style="42" bestFit="1" customWidth="1"/>
    <col min="12" max="12" width="15.81640625" style="11" bestFit="1" customWidth="1"/>
    <col min="13" max="13" width="11" style="1" customWidth="1"/>
    <col min="14" max="16384" width="53.1796875" style="1"/>
  </cols>
  <sheetData>
    <row r="2" spans="1:12" ht="12.75" customHeight="1">
      <c r="I2" s="139" t="s">
        <v>48</v>
      </c>
      <c r="J2" s="139"/>
      <c r="K2" s="139"/>
      <c r="L2" s="139"/>
    </row>
    <row r="7" spans="1:12" ht="23.25" customHeight="1">
      <c r="A7" s="3" t="s">
        <v>38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9" spans="1:12" ht="18.75" customHeight="1" thickBot="1">
      <c r="A9" s="140" t="s">
        <v>0</v>
      </c>
      <c r="B9" s="140"/>
      <c r="C9" s="4"/>
      <c r="D9" s="5"/>
      <c r="E9" s="4"/>
      <c r="F9" s="141"/>
      <c r="G9" s="141"/>
      <c r="H9" s="4"/>
      <c r="I9" s="4"/>
      <c r="J9" s="142"/>
      <c r="K9" s="142"/>
      <c r="L9" s="6"/>
    </row>
    <row r="10" spans="1:12" ht="13">
      <c r="A10" s="7"/>
      <c r="B10" s="7"/>
      <c r="C10" s="7"/>
      <c r="F10" s="143"/>
      <c r="G10" s="143"/>
      <c r="J10" s="8"/>
      <c r="K10" s="1"/>
      <c r="L10" s="9"/>
    </row>
    <row r="11" spans="1:12" s="12" customFormat="1" ht="15.75" customHeight="1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0"/>
      <c r="L11" s="11"/>
    </row>
    <row r="12" spans="1:12" s="13" customFormat="1" ht="13.5" thickBot="1">
      <c r="D12" s="14"/>
      <c r="E12" s="15"/>
      <c r="F12" s="15"/>
      <c r="G12" s="15"/>
      <c r="H12" s="15"/>
      <c r="I12" s="15"/>
      <c r="J12" s="16"/>
      <c r="K12" s="15"/>
      <c r="L12" s="17"/>
    </row>
    <row r="13" spans="1:12" s="18" customFormat="1" ht="26.5" thickBot="1">
      <c r="A13" s="91" t="s">
        <v>1</v>
      </c>
      <c r="B13" s="92" t="s">
        <v>2</v>
      </c>
      <c r="C13" s="93" t="s">
        <v>3</v>
      </c>
      <c r="D13" s="94" t="s">
        <v>4</v>
      </c>
      <c r="E13" s="95" t="s">
        <v>5</v>
      </c>
      <c r="F13" s="95" t="s">
        <v>6</v>
      </c>
      <c r="G13" s="95" t="s">
        <v>7</v>
      </c>
      <c r="H13" s="95" t="s">
        <v>8</v>
      </c>
      <c r="I13" s="95" t="s">
        <v>9</v>
      </c>
      <c r="J13" s="96" t="s">
        <v>10</v>
      </c>
      <c r="K13" s="95" t="s">
        <v>11</v>
      </c>
      <c r="L13" s="97" t="s">
        <v>12</v>
      </c>
    </row>
    <row r="14" spans="1:12" s="18" customFormat="1" ht="30" customHeight="1">
      <c r="A14" s="82">
        <v>35031</v>
      </c>
      <c r="B14" s="83" t="s">
        <v>39</v>
      </c>
      <c r="C14" s="84">
        <v>4500</v>
      </c>
      <c r="D14" s="85">
        <v>4.82</v>
      </c>
      <c r="E14" s="86"/>
      <c r="F14" s="87"/>
      <c r="G14" s="87"/>
      <c r="H14" s="87"/>
      <c r="I14" s="87"/>
      <c r="J14" s="88"/>
      <c r="K14" s="89"/>
      <c r="L14" s="90">
        <f>J14*C14</f>
        <v>0</v>
      </c>
    </row>
    <row r="15" spans="1:12" s="18" customFormat="1" ht="30" customHeight="1" thickBot="1">
      <c r="A15" s="78">
        <v>35033</v>
      </c>
      <c r="B15" s="79" t="s">
        <v>40</v>
      </c>
      <c r="C15" s="61">
        <v>3000</v>
      </c>
      <c r="D15" s="80">
        <v>1.92</v>
      </c>
      <c r="E15" s="81"/>
      <c r="F15" s="23"/>
      <c r="G15" s="23"/>
      <c r="H15" s="23"/>
      <c r="I15" s="23"/>
      <c r="J15" s="24"/>
      <c r="K15" s="25"/>
      <c r="L15" s="26">
        <f t="shared" ref="L15" si="0">J15*C15</f>
        <v>0</v>
      </c>
    </row>
    <row r="16" spans="1:12" s="12" customFormat="1" ht="30" customHeight="1" thickBot="1">
      <c r="A16" s="71"/>
      <c r="B16" s="72"/>
      <c r="C16" s="72"/>
      <c r="D16" s="2"/>
      <c r="E16" s="1"/>
      <c r="F16" s="1"/>
      <c r="G16" s="1"/>
      <c r="H16" s="1"/>
      <c r="I16" s="1"/>
      <c r="J16" s="41"/>
      <c r="K16" s="42"/>
      <c r="L16" s="11"/>
    </row>
    <row r="17" spans="1:13" ht="15" customHeight="1">
      <c r="A17" s="13"/>
      <c r="B17" s="13"/>
      <c r="C17" s="13"/>
      <c r="D17" s="31" t="s">
        <v>13</v>
      </c>
      <c r="E17" s="32"/>
      <c r="F17" s="32"/>
      <c r="G17" s="32"/>
      <c r="H17" s="32"/>
      <c r="I17" s="32"/>
      <c r="J17" s="33"/>
      <c r="K17" s="34"/>
      <c r="L17" s="35">
        <f>SUM(L14:L15)</f>
        <v>0</v>
      </c>
    </row>
    <row r="18" spans="1:13" s="13" customFormat="1" ht="15" customHeight="1">
      <c r="D18" s="62" t="s">
        <v>14</v>
      </c>
      <c r="E18" s="63"/>
      <c r="F18" s="63"/>
      <c r="G18" s="63"/>
      <c r="H18" s="63"/>
      <c r="I18" s="63"/>
      <c r="J18" s="64"/>
      <c r="K18" s="65"/>
      <c r="L18" s="66">
        <f>(C14*D14)+(C15*D15)</f>
        <v>27450</v>
      </c>
    </row>
    <row r="19" spans="1:13" s="13" customFormat="1" ht="15" customHeight="1" thickBot="1">
      <c r="D19" s="36" t="s">
        <v>15</v>
      </c>
      <c r="E19" s="37"/>
      <c r="F19" s="37"/>
      <c r="G19" s="37"/>
      <c r="H19" s="37"/>
      <c r="I19" s="37"/>
      <c r="J19" s="38"/>
      <c r="K19" s="39"/>
      <c r="L19" s="40">
        <f>L18-L17</f>
        <v>27450</v>
      </c>
    </row>
    <row r="20" spans="1:13" s="13" customFormat="1" ht="15" customHeight="1" thickBot="1">
      <c r="A20" s="1"/>
      <c r="B20" s="1"/>
      <c r="C20" s="1"/>
      <c r="D20" s="2"/>
      <c r="E20" s="1"/>
      <c r="F20" s="1"/>
      <c r="G20" s="1"/>
      <c r="H20" s="1"/>
      <c r="I20" s="1"/>
      <c r="J20" s="41"/>
      <c r="K20" s="42"/>
      <c r="L20" s="11"/>
    </row>
    <row r="21" spans="1:13" ht="15" customHeight="1">
      <c r="D21" s="43" t="s">
        <v>44</v>
      </c>
      <c r="E21" s="44"/>
      <c r="F21" s="44"/>
      <c r="G21" s="44"/>
      <c r="H21" s="44"/>
      <c r="I21" s="44"/>
      <c r="J21" s="45"/>
      <c r="K21" s="46"/>
      <c r="L21" s="47">
        <f>4*L17</f>
        <v>0</v>
      </c>
    </row>
    <row r="22" spans="1:13" ht="15" customHeight="1">
      <c r="D22" s="119" t="s">
        <v>45</v>
      </c>
      <c r="E22" s="120"/>
      <c r="F22" s="120"/>
      <c r="G22" s="120"/>
      <c r="H22" s="120"/>
      <c r="I22" s="120"/>
      <c r="J22" s="120"/>
      <c r="K22" s="121"/>
      <c r="L22" s="66">
        <f>4*L18</f>
        <v>109800</v>
      </c>
      <c r="M22" s="48"/>
    </row>
    <row r="23" spans="1:13" ht="15" customHeight="1">
      <c r="D23" s="67" t="s">
        <v>46</v>
      </c>
      <c r="E23" s="68"/>
      <c r="F23" s="68"/>
      <c r="G23" s="68"/>
      <c r="H23" s="68"/>
      <c r="I23" s="68"/>
      <c r="J23" s="68"/>
      <c r="K23" s="69"/>
      <c r="L23" s="70">
        <f>L21+(L21*K14)</f>
        <v>0</v>
      </c>
    </row>
    <row r="24" spans="1:13" ht="15" customHeight="1" thickBot="1">
      <c r="D24" s="49" t="s">
        <v>16</v>
      </c>
      <c r="E24" s="50"/>
      <c r="F24" s="50"/>
      <c r="G24" s="50"/>
      <c r="H24" s="50"/>
      <c r="I24" s="50"/>
      <c r="J24" s="51"/>
      <c r="K24" s="52"/>
      <c r="L24" s="53">
        <f>L22-L21</f>
        <v>109800</v>
      </c>
    </row>
    <row r="25" spans="1:13">
      <c r="K25" s="1"/>
      <c r="L25" s="9"/>
    </row>
    <row r="29" spans="1:13" ht="13" thickBot="1"/>
    <row r="30" spans="1:13">
      <c r="A30" s="122" t="s">
        <v>20</v>
      </c>
      <c r="B30" s="123"/>
      <c r="C30" s="123"/>
      <c r="D30" s="123"/>
      <c r="E30" s="124"/>
    </row>
    <row r="31" spans="1:13" ht="33" customHeight="1" thickBot="1">
      <c r="A31" s="125"/>
      <c r="B31" s="126"/>
      <c r="C31" s="126"/>
      <c r="D31" s="126"/>
      <c r="E31" s="127"/>
    </row>
    <row r="33" spans="1:5" ht="13" thickBot="1"/>
    <row r="34" spans="1:5" ht="35.25" customHeight="1">
      <c r="A34" s="128" t="s">
        <v>21</v>
      </c>
      <c r="B34" s="129"/>
      <c r="C34" s="54" t="s">
        <v>17</v>
      </c>
      <c r="D34" s="130" t="s">
        <v>24</v>
      </c>
      <c r="E34" s="131"/>
    </row>
    <row r="35" spans="1:5" ht="46.5" customHeight="1">
      <c r="A35" s="132" t="s">
        <v>19</v>
      </c>
      <c r="B35" s="55" t="s">
        <v>22</v>
      </c>
      <c r="C35" s="56"/>
      <c r="D35" s="134"/>
      <c r="E35" s="135"/>
    </row>
    <row r="36" spans="1:5" ht="51" customHeight="1" thickBot="1">
      <c r="A36" s="133"/>
      <c r="B36" s="57" t="s">
        <v>18</v>
      </c>
      <c r="C36" s="58"/>
      <c r="D36" s="136"/>
      <c r="E36" s="137"/>
    </row>
  </sheetData>
  <mergeCells count="12">
    <mergeCell ref="D22:K22"/>
    <mergeCell ref="A30:E31"/>
    <mergeCell ref="A34:B34"/>
    <mergeCell ref="D34:E34"/>
    <mergeCell ref="A35:A36"/>
    <mergeCell ref="D35:E36"/>
    <mergeCell ref="A11:J11"/>
    <mergeCell ref="I2:L2"/>
    <mergeCell ref="A9:B9"/>
    <mergeCell ref="F9:G9"/>
    <mergeCell ref="J9:K9"/>
    <mergeCell ref="F10:G10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headerFooter>
    <oddHeader>&amp;RAnnex 4 criteris objectius CSI2023046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M35"/>
  <sheetViews>
    <sheetView showGridLines="0" topLeftCell="B7" workbookViewId="0">
      <selection activeCell="J14" sqref="J14"/>
    </sheetView>
  </sheetViews>
  <sheetFormatPr baseColWidth="10" defaultColWidth="53.1796875" defaultRowHeight="12.5"/>
  <cols>
    <col min="1" max="1" width="13.7265625" style="1" customWidth="1"/>
    <col min="2" max="2" width="43.26953125" style="1" customWidth="1"/>
    <col min="3" max="3" width="11.1796875" style="1" customWidth="1"/>
    <col min="4" max="4" width="12.81640625" style="2" customWidth="1"/>
    <col min="5" max="5" width="18.7265625" style="1" customWidth="1"/>
    <col min="6" max="6" width="10.1796875" style="1" customWidth="1"/>
    <col min="7" max="7" width="11.54296875" style="1" customWidth="1"/>
    <col min="8" max="8" width="10.7265625" style="1" customWidth="1"/>
    <col min="9" max="9" width="14.26953125" style="1" customWidth="1"/>
    <col min="10" max="10" width="12.453125" style="41" customWidth="1"/>
    <col min="11" max="11" width="6.7265625" style="42" bestFit="1" customWidth="1"/>
    <col min="12" max="12" width="15.81640625" style="11" bestFit="1" customWidth="1"/>
    <col min="13" max="13" width="11" style="1" customWidth="1"/>
    <col min="14" max="16384" width="53.1796875" style="1"/>
  </cols>
  <sheetData>
    <row r="2" spans="1:12" ht="12.75" customHeight="1">
      <c r="I2" s="139" t="s">
        <v>48</v>
      </c>
      <c r="J2" s="139"/>
      <c r="K2" s="139"/>
      <c r="L2" s="139"/>
    </row>
    <row r="7" spans="1:12" ht="23.25" customHeight="1">
      <c r="A7" s="3" t="s">
        <v>42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9" spans="1:12" ht="18.75" customHeight="1" thickBot="1">
      <c r="A9" s="140" t="s">
        <v>0</v>
      </c>
      <c r="B9" s="140"/>
      <c r="C9" s="4"/>
      <c r="D9" s="5"/>
      <c r="E9" s="4"/>
      <c r="F9" s="141"/>
      <c r="G9" s="141"/>
      <c r="H9" s="4"/>
      <c r="I9" s="4"/>
      <c r="J9" s="142"/>
      <c r="K9" s="142"/>
      <c r="L9" s="6"/>
    </row>
    <row r="10" spans="1:12" ht="13">
      <c r="A10" s="7"/>
      <c r="B10" s="7"/>
      <c r="C10" s="7"/>
      <c r="F10" s="143"/>
      <c r="G10" s="143"/>
      <c r="J10" s="8"/>
      <c r="K10" s="1"/>
      <c r="L10" s="9"/>
    </row>
    <row r="11" spans="1:12" s="12" customFormat="1" ht="15.75" customHeight="1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0"/>
      <c r="L11" s="11"/>
    </row>
    <row r="12" spans="1:12" s="13" customFormat="1" ht="13.5" thickBot="1">
      <c r="D12" s="14"/>
      <c r="E12" s="15"/>
      <c r="F12" s="15"/>
      <c r="G12" s="15"/>
      <c r="H12" s="15"/>
      <c r="I12" s="15"/>
      <c r="J12" s="16"/>
      <c r="K12" s="15"/>
      <c r="L12" s="17"/>
    </row>
    <row r="13" spans="1:12" s="18" customFormat="1" ht="26.5" thickBot="1">
      <c r="A13" s="91" t="s">
        <v>1</v>
      </c>
      <c r="B13" s="92" t="s">
        <v>2</v>
      </c>
      <c r="C13" s="93" t="s">
        <v>3</v>
      </c>
      <c r="D13" s="94" t="s">
        <v>4</v>
      </c>
      <c r="E13" s="95" t="s">
        <v>5</v>
      </c>
      <c r="F13" s="95" t="s">
        <v>6</v>
      </c>
      <c r="G13" s="95" t="s">
        <v>7</v>
      </c>
      <c r="H13" s="95" t="s">
        <v>8</v>
      </c>
      <c r="I13" s="95" t="s">
        <v>9</v>
      </c>
      <c r="J13" s="96" t="s">
        <v>10</v>
      </c>
      <c r="K13" s="95" t="s">
        <v>11</v>
      </c>
      <c r="L13" s="97" t="s">
        <v>12</v>
      </c>
    </row>
    <row r="14" spans="1:12" s="18" customFormat="1" ht="30" customHeight="1" thickBot="1">
      <c r="A14" s="98">
        <v>32486</v>
      </c>
      <c r="B14" s="99" t="s">
        <v>41</v>
      </c>
      <c r="C14" s="100">
        <v>1500</v>
      </c>
      <c r="D14" s="101">
        <v>14.4</v>
      </c>
      <c r="E14" s="102"/>
      <c r="F14" s="102"/>
      <c r="G14" s="102"/>
      <c r="H14" s="102"/>
      <c r="I14" s="102"/>
      <c r="J14" s="103"/>
      <c r="K14" s="104"/>
      <c r="L14" s="105">
        <f>J14*C14</f>
        <v>0</v>
      </c>
    </row>
    <row r="15" spans="1:12" s="12" customFormat="1" ht="13" thickBot="1">
      <c r="A15" s="1"/>
      <c r="B15" s="1"/>
      <c r="C15" s="1"/>
      <c r="D15" s="27"/>
      <c r="E15" s="1"/>
      <c r="F15" s="1"/>
      <c r="G15" s="1"/>
      <c r="H15" s="1"/>
      <c r="I15" s="1"/>
      <c r="J15" s="28"/>
      <c r="K15" s="29"/>
      <c r="L15" s="30"/>
    </row>
    <row r="16" spans="1:12" ht="15" customHeight="1">
      <c r="A16" s="13"/>
      <c r="B16" s="13"/>
      <c r="C16" s="13"/>
      <c r="D16" s="31" t="s">
        <v>13</v>
      </c>
      <c r="E16" s="32"/>
      <c r="F16" s="32"/>
      <c r="G16" s="32"/>
      <c r="H16" s="32"/>
      <c r="I16" s="32"/>
      <c r="J16" s="33"/>
      <c r="K16" s="34"/>
      <c r="L16" s="35">
        <f>SUM(L14:L14)</f>
        <v>0</v>
      </c>
    </row>
    <row r="17" spans="1:13" s="13" customFormat="1" ht="15" customHeight="1">
      <c r="D17" s="62" t="s">
        <v>14</v>
      </c>
      <c r="E17" s="63"/>
      <c r="F17" s="63"/>
      <c r="G17" s="63"/>
      <c r="H17" s="63"/>
      <c r="I17" s="63"/>
      <c r="J17" s="64"/>
      <c r="K17" s="65"/>
      <c r="L17" s="66">
        <f>(C14*D14)</f>
        <v>21600</v>
      </c>
    </row>
    <row r="18" spans="1:13" s="13" customFormat="1" ht="15" customHeight="1" thickBot="1">
      <c r="D18" s="36" t="s">
        <v>15</v>
      </c>
      <c r="E18" s="37"/>
      <c r="F18" s="37"/>
      <c r="G18" s="37"/>
      <c r="H18" s="37"/>
      <c r="I18" s="37"/>
      <c r="J18" s="38"/>
      <c r="K18" s="39"/>
      <c r="L18" s="40">
        <f>L17-L16</f>
        <v>21600</v>
      </c>
    </row>
    <row r="19" spans="1:13" s="13" customFormat="1" ht="15" customHeight="1" thickBot="1">
      <c r="A19" s="1"/>
      <c r="B19" s="1"/>
      <c r="C19" s="1"/>
      <c r="D19" s="2"/>
      <c r="E19" s="1"/>
      <c r="F19" s="1"/>
      <c r="G19" s="1"/>
      <c r="H19" s="1"/>
      <c r="I19" s="1"/>
      <c r="J19" s="41"/>
      <c r="K19" s="42"/>
      <c r="L19" s="11"/>
    </row>
    <row r="20" spans="1:13" ht="15" customHeight="1">
      <c r="D20" s="43" t="s">
        <v>44</v>
      </c>
      <c r="E20" s="44"/>
      <c r="F20" s="44"/>
      <c r="G20" s="44"/>
      <c r="H20" s="44"/>
      <c r="I20" s="44"/>
      <c r="J20" s="45"/>
      <c r="K20" s="46"/>
      <c r="L20" s="47">
        <f>4*L16</f>
        <v>0</v>
      </c>
    </row>
    <row r="21" spans="1:13" ht="15" customHeight="1">
      <c r="D21" s="119" t="s">
        <v>45</v>
      </c>
      <c r="E21" s="120"/>
      <c r="F21" s="120"/>
      <c r="G21" s="120"/>
      <c r="H21" s="120"/>
      <c r="I21" s="120"/>
      <c r="J21" s="120"/>
      <c r="K21" s="121"/>
      <c r="L21" s="66">
        <f>4*L17</f>
        <v>86400</v>
      </c>
      <c r="M21" s="48"/>
    </row>
    <row r="22" spans="1:13" ht="15" customHeight="1">
      <c r="D22" s="67" t="s">
        <v>46</v>
      </c>
      <c r="E22" s="68"/>
      <c r="F22" s="68"/>
      <c r="G22" s="68"/>
      <c r="H22" s="68"/>
      <c r="I22" s="68"/>
      <c r="J22" s="68"/>
      <c r="K22" s="69"/>
      <c r="L22" s="70">
        <f>L20+(L20*K14)</f>
        <v>0</v>
      </c>
    </row>
    <row r="23" spans="1:13" ht="15" customHeight="1" thickBot="1">
      <c r="D23" s="49" t="s">
        <v>16</v>
      </c>
      <c r="E23" s="50"/>
      <c r="F23" s="50"/>
      <c r="G23" s="50"/>
      <c r="H23" s="50"/>
      <c r="I23" s="50"/>
      <c r="J23" s="51"/>
      <c r="K23" s="52"/>
      <c r="L23" s="53">
        <f>L21-L20</f>
        <v>86400</v>
      </c>
    </row>
    <row r="24" spans="1:13">
      <c r="K24" s="1"/>
      <c r="L24" s="9"/>
    </row>
    <row r="28" spans="1:13" ht="13" thickBot="1"/>
    <row r="29" spans="1:13">
      <c r="A29" s="122" t="s">
        <v>20</v>
      </c>
      <c r="B29" s="123"/>
      <c r="C29" s="123"/>
      <c r="D29" s="123"/>
      <c r="E29" s="124"/>
    </row>
    <row r="30" spans="1:13" ht="33" customHeight="1" thickBot="1">
      <c r="A30" s="125"/>
      <c r="B30" s="126"/>
      <c r="C30" s="126"/>
      <c r="D30" s="126"/>
      <c r="E30" s="127"/>
    </row>
    <row r="32" spans="1:13" ht="13" thickBot="1"/>
    <row r="33" spans="1:5" ht="35.25" customHeight="1">
      <c r="A33" s="128" t="s">
        <v>21</v>
      </c>
      <c r="B33" s="129"/>
      <c r="C33" s="54" t="s">
        <v>17</v>
      </c>
      <c r="D33" s="130" t="s">
        <v>24</v>
      </c>
      <c r="E33" s="131"/>
    </row>
    <row r="34" spans="1:5" ht="46.5" customHeight="1">
      <c r="A34" s="132" t="s">
        <v>19</v>
      </c>
      <c r="B34" s="55" t="s">
        <v>22</v>
      </c>
      <c r="C34" s="56"/>
      <c r="D34" s="134"/>
      <c r="E34" s="135"/>
    </row>
    <row r="35" spans="1:5" ht="51" customHeight="1" thickBot="1">
      <c r="A35" s="133"/>
      <c r="B35" s="57" t="s">
        <v>18</v>
      </c>
      <c r="C35" s="58"/>
      <c r="D35" s="136"/>
      <c r="E35" s="137"/>
    </row>
  </sheetData>
  <mergeCells count="12">
    <mergeCell ref="D21:K21"/>
    <mergeCell ref="A29:E30"/>
    <mergeCell ref="A33:B33"/>
    <mergeCell ref="D33:E33"/>
    <mergeCell ref="A34:A35"/>
    <mergeCell ref="D34:E35"/>
    <mergeCell ref="A11:J11"/>
    <mergeCell ref="I2:L2"/>
    <mergeCell ref="A9:B9"/>
    <mergeCell ref="F9:G9"/>
    <mergeCell ref="J9:K9"/>
    <mergeCell ref="F10:G10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&amp;RAnnex 4 criteris objectius CSI2023046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M35"/>
  <sheetViews>
    <sheetView showGridLines="0" topLeftCell="A7" workbookViewId="0">
      <selection activeCell="J14" sqref="J14"/>
    </sheetView>
  </sheetViews>
  <sheetFormatPr baseColWidth="10" defaultColWidth="53.1796875" defaultRowHeight="12.5"/>
  <cols>
    <col min="1" max="1" width="13.7265625" style="1" customWidth="1"/>
    <col min="2" max="2" width="43.26953125" style="1" customWidth="1"/>
    <col min="3" max="3" width="11.1796875" style="1" customWidth="1"/>
    <col min="4" max="4" width="12.81640625" style="2" customWidth="1"/>
    <col min="5" max="5" width="18.7265625" style="1" customWidth="1"/>
    <col min="6" max="6" width="10.1796875" style="1" customWidth="1"/>
    <col min="7" max="7" width="11.54296875" style="1" customWidth="1"/>
    <col min="8" max="8" width="10.7265625" style="1" customWidth="1"/>
    <col min="9" max="9" width="14.26953125" style="1" customWidth="1"/>
    <col min="10" max="10" width="12.453125" style="41" customWidth="1"/>
    <col min="11" max="11" width="6.7265625" style="42" bestFit="1" customWidth="1"/>
    <col min="12" max="12" width="15.81640625" style="11" bestFit="1" customWidth="1"/>
    <col min="13" max="13" width="11" style="1" customWidth="1"/>
    <col min="14" max="16384" width="53.1796875" style="1"/>
  </cols>
  <sheetData>
    <row r="2" spans="1:12" ht="12.75" customHeight="1">
      <c r="I2" s="139" t="s">
        <v>48</v>
      </c>
      <c r="J2" s="139"/>
      <c r="K2" s="139"/>
      <c r="L2" s="139"/>
    </row>
    <row r="7" spans="1:12" ht="23.25" customHeight="1">
      <c r="A7" s="3" t="s">
        <v>43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9" spans="1:12" ht="18.75" customHeight="1" thickBot="1">
      <c r="A9" s="140" t="s">
        <v>0</v>
      </c>
      <c r="B9" s="140"/>
      <c r="C9" s="4"/>
      <c r="D9" s="5"/>
      <c r="E9" s="4"/>
      <c r="F9" s="141"/>
      <c r="G9" s="141"/>
      <c r="H9" s="4"/>
      <c r="I9" s="4"/>
      <c r="J9" s="142"/>
      <c r="K9" s="142"/>
      <c r="L9" s="6"/>
    </row>
    <row r="10" spans="1:12" ht="13">
      <c r="A10" s="7"/>
      <c r="B10" s="7"/>
      <c r="C10" s="7"/>
      <c r="F10" s="143"/>
      <c r="G10" s="143"/>
      <c r="J10" s="8"/>
      <c r="K10" s="1"/>
      <c r="L10" s="9"/>
    </row>
    <row r="11" spans="1:12" s="12" customFormat="1" ht="15.75" customHeight="1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0"/>
      <c r="L11" s="11"/>
    </row>
    <row r="12" spans="1:12" s="13" customFormat="1" ht="13.5" thickBot="1">
      <c r="D12" s="14"/>
      <c r="E12" s="15"/>
      <c r="F12" s="15"/>
      <c r="G12" s="15"/>
      <c r="H12" s="15"/>
      <c r="I12" s="15"/>
      <c r="J12" s="16"/>
      <c r="K12" s="15"/>
      <c r="L12" s="17"/>
    </row>
    <row r="13" spans="1:12" s="18" customFormat="1" ht="26.5" thickBot="1">
      <c r="A13" s="91" t="s">
        <v>1</v>
      </c>
      <c r="B13" s="92" t="s">
        <v>2</v>
      </c>
      <c r="C13" s="93" t="s">
        <v>3</v>
      </c>
      <c r="D13" s="94" t="s">
        <v>4</v>
      </c>
      <c r="E13" s="95" t="s">
        <v>5</v>
      </c>
      <c r="F13" s="95" t="s">
        <v>6</v>
      </c>
      <c r="G13" s="95" t="s">
        <v>7</v>
      </c>
      <c r="H13" s="95" t="s">
        <v>8</v>
      </c>
      <c r="I13" s="95" t="s">
        <v>9</v>
      </c>
      <c r="J13" s="96" t="s">
        <v>10</v>
      </c>
      <c r="K13" s="95" t="s">
        <v>11</v>
      </c>
      <c r="L13" s="97" t="s">
        <v>12</v>
      </c>
    </row>
    <row r="14" spans="1:12" s="18" customFormat="1" ht="30" customHeight="1" thickBot="1">
      <c r="A14" s="98">
        <v>43513</v>
      </c>
      <c r="B14" s="99" t="s">
        <v>49</v>
      </c>
      <c r="C14" s="106">
        <v>12000</v>
      </c>
      <c r="D14" s="107">
        <v>7.5</v>
      </c>
      <c r="E14" s="108"/>
      <c r="F14" s="102"/>
      <c r="G14" s="102"/>
      <c r="H14" s="102"/>
      <c r="I14" s="102"/>
      <c r="J14" s="103"/>
      <c r="K14" s="104"/>
      <c r="L14" s="105">
        <f>J14*C14</f>
        <v>0</v>
      </c>
    </row>
    <row r="15" spans="1:12" s="12" customFormat="1" ht="13" thickBot="1">
      <c r="A15" s="1"/>
      <c r="B15" s="1"/>
      <c r="C15" s="1"/>
      <c r="D15" s="27"/>
      <c r="E15" s="1"/>
      <c r="F15" s="1"/>
      <c r="G15" s="1"/>
      <c r="H15" s="1"/>
      <c r="I15" s="1"/>
      <c r="J15" s="28"/>
      <c r="K15" s="29"/>
      <c r="L15" s="30"/>
    </row>
    <row r="16" spans="1:12" ht="15" customHeight="1">
      <c r="A16" s="13"/>
      <c r="B16" s="13"/>
      <c r="C16" s="13"/>
      <c r="D16" s="31" t="s">
        <v>13</v>
      </c>
      <c r="E16" s="32"/>
      <c r="F16" s="32"/>
      <c r="G16" s="32"/>
      <c r="H16" s="32"/>
      <c r="I16" s="32"/>
      <c r="J16" s="33"/>
      <c r="K16" s="34"/>
      <c r="L16" s="35">
        <f>SUM(L14:L14)</f>
        <v>0</v>
      </c>
    </row>
    <row r="17" spans="1:13" s="13" customFormat="1" ht="15" customHeight="1">
      <c r="D17" s="62" t="s">
        <v>14</v>
      </c>
      <c r="E17" s="63"/>
      <c r="F17" s="63"/>
      <c r="G17" s="63"/>
      <c r="H17" s="63"/>
      <c r="I17" s="63"/>
      <c r="J17" s="64"/>
      <c r="K17" s="65"/>
      <c r="L17" s="66">
        <f>(C14*D14)</f>
        <v>90000</v>
      </c>
    </row>
    <row r="18" spans="1:13" s="13" customFormat="1" ht="15" customHeight="1" thickBot="1">
      <c r="D18" s="36" t="s">
        <v>15</v>
      </c>
      <c r="E18" s="37"/>
      <c r="F18" s="37"/>
      <c r="G18" s="37"/>
      <c r="H18" s="37"/>
      <c r="I18" s="37"/>
      <c r="J18" s="38"/>
      <c r="K18" s="39"/>
      <c r="L18" s="40">
        <f>L17-L16</f>
        <v>90000</v>
      </c>
    </row>
    <row r="19" spans="1:13" s="13" customFormat="1" ht="15" customHeight="1" thickBot="1">
      <c r="A19" s="1"/>
      <c r="B19" s="1"/>
      <c r="C19" s="1"/>
      <c r="D19" s="2"/>
      <c r="E19" s="1"/>
      <c r="F19" s="1"/>
      <c r="G19" s="1"/>
      <c r="H19" s="1"/>
      <c r="I19" s="1"/>
      <c r="J19" s="41"/>
      <c r="K19" s="42"/>
      <c r="L19" s="11"/>
    </row>
    <row r="20" spans="1:13" ht="15" customHeight="1">
      <c r="D20" s="43" t="s">
        <v>44</v>
      </c>
      <c r="E20" s="44"/>
      <c r="F20" s="44"/>
      <c r="G20" s="44"/>
      <c r="H20" s="44"/>
      <c r="I20" s="44"/>
      <c r="J20" s="45"/>
      <c r="K20" s="46"/>
      <c r="L20" s="47">
        <f>4*L16</f>
        <v>0</v>
      </c>
    </row>
    <row r="21" spans="1:13" ht="15" customHeight="1">
      <c r="D21" s="119" t="s">
        <v>45</v>
      </c>
      <c r="E21" s="120"/>
      <c r="F21" s="120"/>
      <c r="G21" s="120"/>
      <c r="H21" s="120"/>
      <c r="I21" s="120"/>
      <c r="J21" s="120"/>
      <c r="K21" s="121"/>
      <c r="L21" s="66">
        <f>4*L17</f>
        <v>360000</v>
      </c>
      <c r="M21" s="48"/>
    </row>
    <row r="22" spans="1:13" ht="15" customHeight="1">
      <c r="D22" s="67" t="s">
        <v>46</v>
      </c>
      <c r="E22" s="68"/>
      <c r="F22" s="68"/>
      <c r="G22" s="68"/>
      <c r="H22" s="68"/>
      <c r="I22" s="68"/>
      <c r="J22" s="68"/>
      <c r="K22" s="69"/>
      <c r="L22" s="70">
        <f>L20+(L20*K14)</f>
        <v>0</v>
      </c>
    </row>
    <row r="23" spans="1:13" ht="15" customHeight="1" thickBot="1">
      <c r="D23" s="49" t="s">
        <v>16</v>
      </c>
      <c r="E23" s="50"/>
      <c r="F23" s="50"/>
      <c r="G23" s="50"/>
      <c r="H23" s="50"/>
      <c r="I23" s="50"/>
      <c r="J23" s="51"/>
      <c r="K23" s="52"/>
      <c r="L23" s="53">
        <f>L21-L20</f>
        <v>360000</v>
      </c>
    </row>
    <row r="24" spans="1:13">
      <c r="K24" s="1"/>
      <c r="L24" s="9"/>
    </row>
    <row r="28" spans="1:13" ht="13" thickBot="1"/>
    <row r="29" spans="1:13">
      <c r="A29" s="122" t="s">
        <v>20</v>
      </c>
      <c r="B29" s="123"/>
      <c r="C29" s="123"/>
      <c r="D29" s="123"/>
      <c r="E29" s="124"/>
    </row>
    <row r="30" spans="1:13" ht="33" customHeight="1" thickBot="1">
      <c r="A30" s="125"/>
      <c r="B30" s="126"/>
      <c r="C30" s="126"/>
      <c r="D30" s="126"/>
      <c r="E30" s="127"/>
    </row>
    <row r="32" spans="1:13" ht="13" thickBot="1"/>
    <row r="33" spans="1:5" ht="35.25" customHeight="1">
      <c r="A33" s="128" t="s">
        <v>21</v>
      </c>
      <c r="B33" s="129"/>
      <c r="C33" s="54" t="s">
        <v>17</v>
      </c>
      <c r="D33" s="130" t="s">
        <v>24</v>
      </c>
      <c r="E33" s="131"/>
    </row>
    <row r="34" spans="1:5" ht="46.5" customHeight="1">
      <c r="A34" s="132" t="s">
        <v>19</v>
      </c>
      <c r="B34" s="55" t="s">
        <v>22</v>
      </c>
      <c r="C34" s="56"/>
      <c r="D34" s="134"/>
      <c r="E34" s="135"/>
    </row>
    <row r="35" spans="1:5" ht="51" customHeight="1" thickBot="1">
      <c r="A35" s="133"/>
      <c r="B35" s="57" t="s">
        <v>18</v>
      </c>
      <c r="C35" s="58"/>
      <c r="D35" s="136"/>
      <c r="E35" s="137"/>
    </row>
  </sheetData>
  <mergeCells count="12">
    <mergeCell ref="D21:K21"/>
    <mergeCell ref="A29:E30"/>
    <mergeCell ref="A33:B33"/>
    <mergeCell ref="D33:E33"/>
    <mergeCell ref="A34:A35"/>
    <mergeCell ref="D34:E35"/>
    <mergeCell ref="A11:J11"/>
    <mergeCell ref="I2:L2"/>
    <mergeCell ref="A9:B9"/>
    <mergeCell ref="F9:G9"/>
    <mergeCell ref="J9:K9"/>
    <mergeCell ref="F10:G10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&amp;RAnnex 4 criteris objectius CSI2023046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Instruccions</vt:lpstr>
      <vt:lpstr>LOT 1 TALLES DIVERSES ESTÈRILS</vt:lpstr>
      <vt:lpstr>LOT 2 TALLA NO ESTÉRIL</vt:lpstr>
      <vt:lpstr>LOT 3 TOVALLOLA QUIRÚRGICA</vt:lpstr>
      <vt:lpstr>LOT 4 BATA QUIRÚRGICA  </vt:lpstr>
      <vt:lpstr>LOT 5 SETS PROCEDIMENTS VARIS </vt:lpstr>
      <vt:lpstr>LOT 6 SET BACTERIMIA  </vt:lpstr>
      <vt:lpstr>LOT 7 SET INTRAVITRIS</vt:lpstr>
    </vt:vector>
  </TitlesOfParts>
  <Company>Consorci Sanitari Integral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Amalia Noguera Jimeno</dc:creator>
  <cp:lastModifiedBy>Gabriela Rodriguez Garcia</cp:lastModifiedBy>
  <cp:lastPrinted>2023-10-06T11:35:08Z</cp:lastPrinted>
  <dcterms:created xsi:type="dcterms:W3CDTF">2022-06-13T11:25:24Z</dcterms:created>
  <dcterms:modified xsi:type="dcterms:W3CDTF">2025-06-27T09:32:14Z</dcterms:modified>
</cp:coreProperties>
</file>